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externalReferences>
    <externalReference r:id="rId5"/>
    <externalReference r:id="rId6"/>
    <externalReference r:id="rId7"/>
  </externalReferences>
  <definedNames>
    <definedName name="_xlnm._FilterDatabase" localSheetId="3" hidden="1">'1'!$A$16:$Q$464</definedName>
    <definedName name="_xlnm.Print_Titles" localSheetId="3">'1'!$14:$16</definedName>
    <definedName name="_xlnm.Print_Area" localSheetId="3">'1'!$A$1:$Q$464</definedName>
  </definedNames>
  <calcPr calcId="125725"/>
</workbook>
</file>

<file path=xl/calcChain.xml><?xml version="1.0" encoding="utf-8"?>
<calcChain xmlns="http://schemas.openxmlformats.org/spreadsheetml/2006/main">
  <c r="P302" i="13"/>
  <c r="P270"/>
  <c r="Q270"/>
  <c r="P271"/>
  <c r="Q271"/>
  <c r="P272"/>
  <c r="Q272"/>
  <c r="P273"/>
  <c r="Q273"/>
  <c r="P274"/>
  <c r="Q274"/>
  <c r="P275"/>
  <c r="Q275"/>
  <c r="P276"/>
  <c r="Q276"/>
  <c r="P277"/>
  <c r="Q277"/>
  <c r="P288"/>
  <c r="Q288"/>
  <c r="P289"/>
  <c r="Q289"/>
  <c r="P290"/>
  <c r="Q290"/>
  <c r="P291"/>
  <c r="Q291"/>
  <c r="P292"/>
  <c r="Q292"/>
  <c r="P293"/>
  <c r="Q293"/>
  <c r="P296"/>
  <c r="Q296"/>
  <c r="P297"/>
  <c r="Q297"/>
  <c r="Q302"/>
  <c r="P303"/>
  <c r="Q303"/>
  <c r="P304"/>
  <c r="Q304"/>
  <c r="P305"/>
  <c r="Q305"/>
  <c r="P306"/>
  <c r="Q306"/>
  <c r="P307"/>
  <c r="Q307"/>
  <c r="P310"/>
  <c r="Q310"/>
  <c r="P311"/>
  <c r="Q311"/>
  <c r="P258"/>
  <c r="Q258"/>
  <c r="P259"/>
  <c r="Q259"/>
  <c r="P261"/>
  <c r="Q261"/>
  <c r="P257"/>
  <c r="Q257"/>
  <c r="P253"/>
  <c r="P230"/>
  <c r="Q230"/>
  <c r="P231"/>
  <c r="Q231"/>
  <c r="P232"/>
  <c r="Q232"/>
  <c r="P241"/>
  <c r="Q241"/>
  <c r="P242"/>
  <c r="Q242"/>
  <c r="P243"/>
  <c r="Q243"/>
  <c r="P244"/>
  <c r="Q244"/>
  <c r="P249"/>
  <c r="Q249"/>
  <c r="P250"/>
  <c r="Q250"/>
  <c r="Q253"/>
  <c r="Q229"/>
  <c r="P229"/>
  <c r="P209"/>
  <c r="P18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4"/>
  <c r="Q455"/>
  <c r="Q456"/>
  <c r="Q457"/>
  <c r="Q458"/>
  <c r="Q459"/>
  <c r="Q461"/>
  <c r="Q462"/>
  <c r="Q463"/>
  <c r="Q464"/>
  <c r="Q382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4"/>
  <c r="P455"/>
  <c r="P456"/>
  <c r="P457"/>
  <c r="P458"/>
  <c r="P459"/>
  <c r="P461"/>
  <c r="P462"/>
  <c r="P463"/>
  <c r="P464"/>
  <c r="Q23"/>
  <c r="D382"/>
  <c r="E382"/>
  <c r="I407"/>
  <c r="H407"/>
  <c r="I383"/>
  <c r="H383"/>
  <c r="H382" s="1"/>
  <c r="I382"/>
  <c r="K407"/>
  <c r="J407"/>
  <c r="K383"/>
  <c r="J383"/>
  <c r="K382"/>
  <c r="J382"/>
  <c r="E244"/>
  <c r="D192" l="1"/>
  <c r="Q191" l="1"/>
  <c r="Q209"/>
  <c r="Q208"/>
  <c r="P208"/>
  <c r="Q207"/>
  <c r="P207"/>
  <c r="Q206"/>
  <c r="P206"/>
  <c r="Q205"/>
  <c r="P205"/>
  <c r="Q204"/>
  <c r="P204"/>
  <c r="Q203"/>
  <c r="P203"/>
  <c r="Q202"/>
  <c r="P202"/>
  <c r="Q201"/>
  <c r="P201"/>
  <c r="Q196"/>
  <c r="P196"/>
  <c r="Q195"/>
  <c r="P195"/>
  <c r="Q194"/>
  <c r="P194"/>
  <c r="Q193"/>
  <c r="P193"/>
  <c r="Q192"/>
  <c r="P192"/>
  <c r="P191"/>
  <c r="Q182"/>
  <c r="P182"/>
  <c r="Q180"/>
  <c r="P180"/>
  <c r="Q179"/>
  <c r="P179"/>
  <c r="P174"/>
  <c r="P23"/>
  <c r="I192"/>
  <c r="H192"/>
  <c r="I174"/>
  <c r="Q174" s="1"/>
  <c r="D174"/>
  <c r="H174"/>
  <c r="O131" l="1"/>
  <c r="N50" l="1"/>
  <c r="O50"/>
  <c r="Q145" l="1"/>
  <c r="P145"/>
  <c r="Q144"/>
  <c r="P144"/>
  <c r="Q143"/>
  <c r="P143"/>
  <c r="Q142"/>
  <c r="P142"/>
  <c r="Q141"/>
  <c r="P141"/>
  <c r="Q140"/>
  <c r="P140"/>
  <c r="Q139"/>
  <c r="P139"/>
  <c r="Q138"/>
  <c r="P138"/>
  <c r="Q137"/>
  <c r="P137"/>
  <c r="Q136"/>
  <c r="P136"/>
  <c r="Q135"/>
  <c r="P135"/>
  <c r="Q134"/>
  <c r="P134"/>
  <c r="Q133"/>
  <c r="P133"/>
  <c r="Q132"/>
  <c r="P132"/>
  <c r="Q131"/>
  <c r="P131"/>
  <c r="Q130"/>
  <c r="P130"/>
  <c r="Q129"/>
  <c r="P129"/>
  <c r="Q128"/>
  <c r="P128"/>
  <c r="Q127"/>
  <c r="P127"/>
  <c r="Q126"/>
  <c r="P126"/>
  <c r="Q125"/>
  <c r="P125"/>
  <c r="Q124"/>
  <c r="P124"/>
  <c r="Q123"/>
  <c r="P123"/>
  <c r="Q122"/>
  <c r="P122"/>
  <c r="Q121"/>
  <c r="P121"/>
  <c r="Q120"/>
  <c r="P120"/>
  <c r="Q119"/>
  <c r="P119"/>
  <c r="Q118"/>
  <c r="P118"/>
  <c r="Q117"/>
  <c r="P117"/>
  <c r="Q115"/>
  <c r="P115"/>
  <c r="Q114"/>
  <c r="P114"/>
  <c r="Q113"/>
  <c r="P113"/>
  <c r="Q112"/>
  <c r="P112"/>
  <c r="Q111"/>
  <c r="P111"/>
  <c r="Q110"/>
  <c r="P110"/>
  <c r="Q109"/>
  <c r="P109"/>
  <c r="Q108"/>
  <c r="P108"/>
  <c r="Q107"/>
  <c r="P107"/>
  <c r="Q105"/>
  <c r="P105"/>
  <c r="Q104"/>
  <c r="P104"/>
  <c r="Q103"/>
  <c r="P103"/>
  <c r="Q102"/>
  <c r="P102"/>
  <c r="Q101"/>
  <c r="P101"/>
  <c r="Q100"/>
  <c r="P100"/>
  <c r="Q99"/>
  <c r="P99"/>
  <c r="Q95"/>
  <c r="P95"/>
  <c r="Q94"/>
  <c r="P94"/>
  <c r="Q93"/>
  <c r="P93"/>
  <c r="Q92"/>
  <c r="P92"/>
  <c r="Q91"/>
  <c r="P91"/>
  <c r="Q89"/>
  <c r="P89"/>
  <c r="Q86"/>
  <c r="P86"/>
  <c r="Q85"/>
  <c r="P85"/>
  <c r="Q84"/>
  <c r="P84"/>
  <c r="Q83"/>
  <c r="P83"/>
  <c r="Q81"/>
  <c r="P81"/>
  <c r="Q80"/>
  <c r="P80"/>
  <c r="Q79"/>
  <c r="P79"/>
  <c r="Q77"/>
  <c r="P77"/>
  <c r="Q76"/>
  <c r="P76"/>
  <c r="Q75"/>
  <c r="P75"/>
  <c r="Q73"/>
  <c r="P73"/>
  <c r="Q72"/>
  <c r="P72"/>
  <c r="Q70"/>
  <c r="P70"/>
  <c r="Q69"/>
  <c r="P69"/>
  <c r="Q68"/>
  <c r="P68"/>
  <c r="Q67"/>
  <c r="P67"/>
  <c r="Q65"/>
  <c r="P65"/>
  <c r="Q64"/>
  <c r="P64"/>
  <c r="Q63"/>
  <c r="P63"/>
  <c r="Q62"/>
  <c r="P62"/>
  <c r="Q61"/>
  <c r="P61"/>
  <c r="Q60"/>
  <c r="P60"/>
  <c r="Q59"/>
  <c r="P59"/>
  <c r="Q57"/>
  <c r="P57"/>
  <c r="Q56"/>
  <c r="P56"/>
  <c r="Q55"/>
  <c r="P55"/>
  <c r="Q54"/>
  <c r="P54"/>
  <c r="Q53"/>
  <c r="P53"/>
  <c r="Q52"/>
  <c r="P52"/>
  <c r="Q51"/>
  <c r="P51"/>
  <c r="Q49"/>
  <c r="P49"/>
  <c r="Q47"/>
  <c r="P47"/>
  <c r="Q46"/>
  <c r="P46"/>
  <c r="Q45"/>
  <c r="P45"/>
  <c r="Q44"/>
  <c r="P44"/>
  <c r="Q43"/>
  <c r="P43"/>
  <c r="Q42"/>
  <c r="P42"/>
  <c r="Q41"/>
  <c r="P41"/>
  <c r="Q40"/>
  <c r="P40"/>
  <c r="Q39"/>
  <c r="P39"/>
  <c r="Q38"/>
  <c r="P38"/>
  <c r="Q37"/>
  <c r="P37"/>
  <c r="Q36"/>
  <c r="P36"/>
  <c r="Q35"/>
  <c r="P35"/>
  <c r="Q34"/>
  <c r="P34"/>
  <c r="Q32"/>
  <c r="P32"/>
  <c r="Q31"/>
  <c r="P31"/>
  <c r="Q30"/>
  <c r="P30"/>
  <c r="Q29"/>
  <c r="P29"/>
  <c r="Q28"/>
  <c r="P28"/>
  <c r="Q27"/>
  <c r="P27"/>
  <c r="Q26"/>
  <c r="P26"/>
  <c r="Q25"/>
  <c r="P25"/>
  <c r="Q24"/>
  <c r="P24"/>
  <c r="O106"/>
  <c r="N106"/>
  <c r="O98"/>
  <c r="N98"/>
  <c r="O96"/>
  <c r="N96"/>
  <c r="O90"/>
  <c r="N90"/>
  <c r="O88"/>
  <c r="N88"/>
  <c r="O87"/>
  <c r="N87"/>
  <c r="O74"/>
  <c r="N74"/>
  <c r="O71"/>
  <c r="N71"/>
  <c r="O66"/>
  <c r="N66"/>
  <c r="O58"/>
  <c r="N58"/>
  <c r="O48"/>
  <c r="N48"/>
  <c r="O33"/>
  <c r="N33"/>
  <c r="O18"/>
  <c r="N18"/>
  <c r="Q160"/>
  <c r="Q159"/>
  <c r="Q158"/>
  <c r="Q157"/>
  <c r="Q156"/>
  <c r="Q155"/>
  <c r="Q154"/>
  <c r="Q153"/>
  <c r="Q152"/>
  <c r="Q151"/>
  <c r="Q150"/>
  <c r="Q149"/>
  <c r="Q148"/>
  <c r="Q147"/>
  <c r="P160"/>
  <c r="P159"/>
  <c r="P158"/>
  <c r="P157"/>
  <c r="P156"/>
  <c r="P155"/>
  <c r="P154"/>
  <c r="P153"/>
  <c r="P152"/>
  <c r="P151"/>
  <c r="P150"/>
  <c r="P149"/>
  <c r="P148"/>
  <c r="P147"/>
  <c r="O97" l="1"/>
  <c r="N97"/>
  <c r="O82"/>
  <c r="N82"/>
  <c r="N116" l="1"/>
  <c r="O116"/>
  <c r="E76"/>
  <c r="E75"/>
  <c r="E73"/>
  <c r="E72"/>
  <c r="E65"/>
  <c r="E64"/>
  <c r="E63"/>
  <c r="E56"/>
  <c r="E52"/>
  <c r="E51"/>
  <c r="E49"/>
  <c r="N167" l="1"/>
  <c r="N146"/>
  <c r="O167"/>
  <c r="O146"/>
  <c r="N164" l="1"/>
  <c r="N165" s="1"/>
  <c r="O164"/>
  <c r="O165" s="1"/>
  <c r="G33"/>
  <c r="J79" l="1"/>
  <c r="D18" l="1"/>
  <c r="E18"/>
  <c r="F18"/>
  <c r="G18"/>
  <c r="H18"/>
  <c r="I18"/>
  <c r="J18"/>
  <c r="K18"/>
  <c r="L18"/>
  <c r="D33"/>
  <c r="E33"/>
  <c r="F33"/>
  <c r="H33"/>
  <c r="I33"/>
  <c r="J33"/>
  <c r="J82" s="1"/>
  <c r="K33"/>
  <c r="K82" s="1"/>
  <c r="L33"/>
  <c r="D50"/>
  <c r="D48" s="1"/>
  <c r="E50"/>
  <c r="F50"/>
  <c r="F48" s="1"/>
  <c r="G50"/>
  <c r="G48" s="1"/>
  <c r="H50"/>
  <c r="I50"/>
  <c r="J50"/>
  <c r="J48" s="1"/>
  <c r="K50"/>
  <c r="K48" s="1"/>
  <c r="L50"/>
  <c r="L48" s="1"/>
  <c r="D58"/>
  <c r="E58"/>
  <c r="F58"/>
  <c r="G58"/>
  <c r="H58"/>
  <c r="I58"/>
  <c r="J58"/>
  <c r="K58"/>
  <c r="L58"/>
  <c r="D66"/>
  <c r="E66"/>
  <c r="F66"/>
  <c r="G66"/>
  <c r="H66"/>
  <c r="I66"/>
  <c r="J66"/>
  <c r="K66"/>
  <c r="L66"/>
  <c r="D71"/>
  <c r="E71"/>
  <c r="F71"/>
  <c r="G71"/>
  <c r="H71"/>
  <c r="I71"/>
  <c r="J71"/>
  <c r="K71"/>
  <c r="L71"/>
  <c r="D74"/>
  <c r="E74"/>
  <c r="F74"/>
  <c r="G74"/>
  <c r="H74"/>
  <c r="I74"/>
  <c r="J74"/>
  <c r="K74"/>
  <c r="L74"/>
  <c r="F82"/>
  <c r="G82"/>
  <c r="H82"/>
  <c r="I82"/>
  <c r="D87"/>
  <c r="E87"/>
  <c r="F87"/>
  <c r="G87"/>
  <c r="H87"/>
  <c r="I87"/>
  <c r="J87"/>
  <c r="K87"/>
  <c r="L87"/>
  <c r="D88"/>
  <c r="E88"/>
  <c r="F88"/>
  <c r="G88"/>
  <c r="H88"/>
  <c r="I88"/>
  <c r="J88"/>
  <c r="K88"/>
  <c r="L88"/>
  <c r="D90"/>
  <c r="E90"/>
  <c r="F90"/>
  <c r="G90"/>
  <c r="H90"/>
  <c r="I90"/>
  <c r="J90"/>
  <c r="K90"/>
  <c r="L90"/>
  <c r="D96"/>
  <c r="E96"/>
  <c r="F96"/>
  <c r="G96"/>
  <c r="H96"/>
  <c r="I96"/>
  <c r="J96"/>
  <c r="K96"/>
  <c r="L96"/>
  <c r="D98"/>
  <c r="E98"/>
  <c r="F98"/>
  <c r="G98"/>
  <c r="H98"/>
  <c r="I98"/>
  <c r="J98"/>
  <c r="K98"/>
  <c r="L98"/>
  <c r="D106"/>
  <c r="E106"/>
  <c r="F106"/>
  <c r="G106"/>
  <c r="H106"/>
  <c r="I106"/>
  <c r="J106"/>
  <c r="K106"/>
  <c r="L106"/>
  <c r="P71" l="1"/>
  <c r="L82"/>
  <c r="P82" s="1"/>
  <c r="P50"/>
  <c r="P96"/>
  <c r="P58"/>
  <c r="H48"/>
  <c r="P48" s="1"/>
  <c r="L97"/>
  <c r="P98"/>
  <c r="P87"/>
  <c r="P66"/>
  <c r="I48"/>
  <c r="P106"/>
  <c r="P88"/>
  <c r="P33"/>
  <c r="I97"/>
  <c r="P90"/>
  <c r="P74"/>
  <c r="E48"/>
  <c r="D97"/>
  <c r="D82"/>
  <c r="E97"/>
  <c r="E82"/>
  <c r="G97"/>
  <c r="G116" s="1"/>
  <c r="G146" s="1"/>
  <c r="F97"/>
  <c r="F116" s="1"/>
  <c r="F146" s="1"/>
  <c r="H97"/>
  <c r="J97"/>
  <c r="K97"/>
  <c r="K116" s="1"/>
  <c r="P97" l="1"/>
  <c r="D116"/>
  <c r="D146" s="1"/>
  <c r="D164" s="1"/>
  <c r="D165" s="1"/>
  <c r="E116"/>
  <c r="E146" s="1"/>
  <c r="E164" s="1"/>
  <c r="E165" s="1"/>
  <c r="G167"/>
  <c r="F167"/>
  <c r="D167" l="1"/>
  <c r="E167"/>
  <c r="H79" l="1"/>
  <c r="M74" l="1"/>
  <c r="Q74" s="1"/>
  <c r="M50" l="1"/>
  <c r="M48" l="1"/>
  <c r="Q50"/>
  <c r="M106"/>
  <c r="Q106" s="1"/>
  <c r="M96"/>
  <c r="Q96" s="1"/>
  <c r="J116"/>
  <c r="M98"/>
  <c r="Q98" s="1"/>
  <c r="M90"/>
  <c r="Q90" s="1"/>
  <c r="M87"/>
  <c r="Q87" s="1"/>
  <c r="M88"/>
  <c r="Q88" s="1"/>
  <c r="M71"/>
  <c r="Q71" s="1"/>
  <c r="M66"/>
  <c r="Q66" s="1"/>
  <c r="M58"/>
  <c r="M33"/>
  <c r="Q33" s="1"/>
  <c r="M18"/>
  <c r="Q18" s="1"/>
  <c r="Q48" l="1"/>
  <c r="Q58"/>
  <c r="J167"/>
  <c r="J146"/>
  <c r="K167"/>
  <c r="K146"/>
  <c r="L116"/>
  <c r="M97"/>
  <c r="Q97" s="1"/>
  <c r="M82"/>
  <c r="Q82" s="1"/>
  <c r="J164" l="1"/>
  <c r="J165" s="1"/>
  <c r="L167"/>
  <c r="L146"/>
  <c r="K164"/>
  <c r="K165" s="1"/>
  <c r="M116"/>
  <c r="I116"/>
  <c r="H116"/>
  <c r="P116" s="1"/>
  <c r="M146" l="1"/>
  <c r="M164" s="1"/>
  <c r="M165" s="1"/>
  <c r="M167"/>
  <c r="Q116"/>
  <c r="I146"/>
  <c r="H146"/>
  <c r="P146" s="1"/>
  <c r="H167"/>
  <c r="I167"/>
  <c r="L164"/>
  <c r="L165" s="1"/>
  <c r="Q146" l="1"/>
  <c r="H164"/>
  <c r="H165" s="1"/>
  <c r="D73" i="4" l="1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/>
  <c r="G79"/>
  <c r="G80"/>
  <c r="G81"/>
  <c r="G82"/>
  <c r="G83"/>
  <c r="G84"/>
  <c r="G85"/>
  <c r="G86"/>
  <c r="G113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D116"/>
  <c r="E116"/>
  <c r="F116"/>
  <c r="G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D191"/>
  <c r="E191"/>
  <c r="G191" s="1"/>
  <c r="F191"/>
  <c r="C192"/>
  <c r="D192"/>
  <c r="G192"/>
  <c r="E192"/>
  <c r="F192"/>
  <c r="C196"/>
  <c r="G196"/>
  <c r="D196"/>
  <c r="E196"/>
  <c r="F196"/>
  <c r="C197"/>
  <c r="D197"/>
  <c r="E197"/>
  <c r="F197"/>
  <c r="G197"/>
  <c r="D198"/>
  <c r="G198"/>
  <c r="E198"/>
  <c r="F198"/>
  <c r="E199"/>
  <c r="F199"/>
  <c r="C200"/>
  <c r="D200"/>
  <c r="G200" s="1"/>
  <c r="E200"/>
  <c r="F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G214"/>
  <c r="D214"/>
  <c r="E214"/>
  <c r="F214"/>
  <c r="C216"/>
  <c r="D216"/>
  <c r="E216"/>
  <c r="F216"/>
  <c r="G216"/>
  <c r="C220"/>
  <c r="D220"/>
  <c r="G220" s="1"/>
  <c r="E220"/>
  <c r="E248" s="1"/>
  <c r="F220"/>
  <c r="F249" s="1"/>
  <c r="C221"/>
  <c r="C249" s="1"/>
  <c r="C248"/>
  <c r="D221"/>
  <c r="D248" s="1"/>
  <c r="E221"/>
  <c r="F254" s="1"/>
  <c r="F279" s="1"/>
  <c r="F221"/>
  <c r="F248" s="1"/>
  <c r="F277" s="1"/>
  <c r="C222"/>
  <c r="C223"/>
  <c r="D222"/>
  <c r="E222"/>
  <c r="F253" s="1"/>
  <c r="F222"/>
  <c r="C224"/>
  <c r="C250"/>
  <c r="C252" s="1"/>
  <c r="D224"/>
  <c r="E224"/>
  <c r="E251" s="1"/>
  <c r="E257" s="1"/>
  <c r="F224"/>
  <c r="C227"/>
  <c r="C251"/>
  <c r="C257" s="1"/>
  <c r="D227"/>
  <c r="D253" s="1"/>
  <c r="E227"/>
  <c r="F227"/>
  <c r="C228"/>
  <c r="D228"/>
  <c r="E228"/>
  <c r="F228"/>
  <c r="C229"/>
  <c r="D229"/>
  <c r="E229"/>
  <c r="F229"/>
  <c r="C230"/>
  <c r="D230"/>
  <c r="D254" s="1"/>
  <c r="D279" s="1"/>
  <c r="E230"/>
  <c r="F230"/>
  <c r="C231"/>
  <c r="C253" s="1"/>
  <c r="D231"/>
  <c r="E231"/>
  <c r="F231"/>
  <c r="C232"/>
  <c r="D232"/>
  <c r="E232"/>
  <c r="F232"/>
  <c r="C233"/>
  <c r="D233"/>
  <c r="E233"/>
  <c r="E276"/>
  <c r="F233"/>
  <c r="F276" s="1"/>
  <c r="C234"/>
  <c r="D234"/>
  <c r="D236" s="1"/>
  <c r="D259" s="1"/>
  <c r="E234"/>
  <c r="F234"/>
  <c r="F236" s="1"/>
  <c r="F259" s="1"/>
  <c r="C235"/>
  <c r="C236" s="1"/>
  <c r="C259" s="1"/>
  <c r="D235"/>
  <c r="E235"/>
  <c r="E236" s="1"/>
  <c r="E259" s="1"/>
  <c r="F235"/>
  <c r="C237"/>
  <c r="D237"/>
  <c r="E237"/>
  <c r="E239" s="1"/>
  <c r="E215" s="1"/>
  <c r="F237"/>
  <c r="C238"/>
  <c r="C239" s="1"/>
  <c r="C215" s="1"/>
  <c r="D238"/>
  <c r="E238"/>
  <c r="F238"/>
  <c r="F239" s="1"/>
  <c r="F215" s="1"/>
  <c r="C240"/>
  <c r="C242" s="1"/>
  <c r="D240"/>
  <c r="E240"/>
  <c r="F240"/>
  <c r="C241"/>
  <c r="D241"/>
  <c r="D242" s="1"/>
  <c r="E241"/>
  <c r="E242" s="1"/>
  <c r="F241"/>
  <c r="F242" s="1"/>
  <c r="G249"/>
  <c r="G250"/>
  <c r="G251"/>
  <c r="G252"/>
  <c r="G253"/>
  <c r="G254"/>
  <c r="G255"/>
  <c r="G256"/>
  <c r="G257"/>
  <c r="G258"/>
  <c r="G259"/>
  <c r="C265"/>
  <c r="C275" s="1"/>
  <c r="C274"/>
  <c r="D265"/>
  <c r="D271"/>
  <c r="D274"/>
  <c r="G274"/>
  <c r="E265"/>
  <c r="E270"/>
  <c r="F265"/>
  <c r="F270"/>
  <c r="C266"/>
  <c r="D266"/>
  <c r="D270"/>
  <c r="G266"/>
  <c r="G270" s="1"/>
  <c r="E266"/>
  <c r="F266"/>
  <c r="C267"/>
  <c r="C277" s="1"/>
  <c r="D267"/>
  <c r="E267"/>
  <c r="E277" s="1"/>
  <c r="E278"/>
  <c r="F267"/>
  <c r="C268"/>
  <c r="C271"/>
  <c r="G268"/>
  <c r="D268"/>
  <c r="E268"/>
  <c r="F268"/>
  <c r="F271"/>
  <c r="C269"/>
  <c r="D269"/>
  <c r="G269"/>
  <c r="D276"/>
  <c r="E269"/>
  <c r="F269"/>
  <c r="G273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C270"/>
  <c r="E271"/>
  <c r="E274"/>
  <c r="E275"/>
  <c r="F278"/>
  <c r="E250"/>
  <c r="E252" s="1"/>
  <c r="E249"/>
  <c r="D249"/>
  <c r="C276"/>
  <c r="E223"/>
  <c r="D239"/>
  <c r="D215" s="1"/>
  <c r="G215" s="1"/>
  <c r="G222"/>
  <c r="G271"/>
  <c r="D250"/>
  <c r="D275"/>
  <c r="D223"/>
  <c r="G265"/>
  <c r="D278"/>
  <c r="C254"/>
  <c r="C279" s="1"/>
  <c r="G275"/>
  <c r="D251"/>
  <c r="D252" s="1"/>
  <c r="E225" l="1"/>
  <c r="E226" s="1"/>
  <c r="E244"/>
  <c r="E243"/>
  <c r="D225"/>
  <c r="D226" s="1"/>
  <c r="D243"/>
  <c r="D244"/>
  <c r="D277"/>
  <c r="G248"/>
  <c r="F225"/>
  <c r="F244"/>
  <c r="F243"/>
  <c r="C244"/>
  <c r="C243"/>
  <c r="C225"/>
  <c r="C226" s="1"/>
  <c r="D256"/>
  <c r="D280" s="1"/>
  <c r="D255"/>
  <c r="C256"/>
  <c r="C280" s="1"/>
  <c r="C255"/>
  <c r="F256"/>
  <c r="F280" s="1"/>
  <c r="E254"/>
  <c r="E279" s="1"/>
  <c r="G267"/>
  <c r="D199"/>
  <c r="G199" s="1"/>
  <c r="E253"/>
  <c r="F251"/>
  <c r="F257" s="1"/>
  <c r="C278"/>
  <c r="C199"/>
  <c r="C198"/>
  <c r="F223"/>
  <c r="G221"/>
  <c r="G223" s="1"/>
  <c r="D257"/>
  <c r="F250"/>
  <c r="F252" s="1"/>
  <c r="E255" l="1"/>
  <c r="E256"/>
  <c r="E280" s="1"/>
  <c r="F255"/>
</calcChain>
</file>

<file path=xl/sharedStrings.xml><?xml version="1.0" encoding="utf-8"?>
<sst xmlns="http://schemas.openxmlformats.org/spreadsheetml/2006/main" count="3883" uniqueCount="1178">
  <si>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</si>
  <si>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</si>
  <si>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</si>
  <si>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</si>
  <si>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</si>
  <si>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</si>
  <si>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</si>
  <si>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</si>
  <si>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</si>
  <si>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</si>
  <si>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</si>
  <si>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</si>
  <si>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</si>
  <si>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</si>
  <si>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</si>
  <si>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</si>
  <si>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</si>
  <si>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</si>
  <si>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</si>
  <si>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</si>
  <si>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</si>
  <si>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</si>
  <si>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</si>
  <si>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</si>
  <si>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</si>
  <si>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</si>
  <si>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</si>
  <si>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</si>
  <si>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</si>
  <si>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</si>
  <si>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</si>
  <si>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</si>
  <si>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</si>
  <si>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</si>
  <si>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</si>
  <si>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</si>
  <si>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</si>
  <si>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</si>
  <si>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</si>
  <si>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</si>
  <si>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</si>
  <si>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</si>
  <si>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</si>
  <si>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</si>
  <si>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</si>
  <si>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</si>
  <si>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</si>
  <si>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</si>
  <si>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</si>
  <si>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</si>
  <si>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</si>
  <si>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</si>
  <si>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</si>
  <si>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</si>
  <si>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</si>
  <si>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</si>
  <si>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</si>
  <si>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</si>
  <si>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</si>
  <si>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</si>
  <si>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</si>
  <si>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</si>
  <si>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</si>
  <si>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</si>
  <si>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</si>
  <si>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</si>
  <si>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</si>
  <si>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</si>
  <si>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</si>
  <si>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</si>
  <si>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</si>
  <si>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</si>
  <si>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</si>
  <si>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</si>
  <si>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</si>
  <si>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</si>
  <si>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</si>
  <si>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</si>
  <si>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</si>
  <si>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</si>
  <si>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</si>
  <si>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</si>
  <si>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</si>
  <si>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</si>
  <si>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</si>
  <si>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</si>
  <si>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</si>
  <si>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</si>
  <si>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</si>
  <si>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</si>
  <si>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</si>
  <si>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</si>
  <si>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</si>
  <si>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</si>
  <si>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</si>
  <si>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</si>
  <si>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</si>
  <si>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</si>
  <si>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</si>
  <si>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</si>
  <si>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</si>
  <si>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</si>
  <si>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</si>
  <si>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</si>
  <si>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</si>
  <si>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</si>
  <si>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</si>
  <si>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</si>
  <si>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</si>
  <si>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</si>
  <si>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</si>
  <si>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</si>
  <si>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</si>
  <si>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</si>
  <si>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</si>
  <si>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</si>
  <si>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</si>
  <si>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</si>
  <si>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</si>
  <si>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</si>
  <si>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</si>
  <si>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</si>
  <si>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</si>
  <si>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</si>
  <si>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</si>
  <si>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</si>
  <si>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</si>
  <si>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</si>
  <si>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</si>
  <si>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</si>
  <si>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</si>
  <si>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</si>
  <si>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</si>
  <si>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</si>
  <si>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</si>
  <si>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</si>
  <si>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</si>
  <si>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</si>
  <si>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</si>
  <si>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</si>
  <si>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</si>
  <si>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</si>
  <si>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</si>
  <si>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</si>
  <si>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</si>
  <si>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</si>
  <si>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</si>
  <si>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</si>
  <si>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</si>
  <si>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</si>
  <si>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</si>
  <si>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</si>
  <si>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</si>
  <si>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</si>
  <si>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</si>
  <si>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</si>
  <si>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</si>
  <si>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</si>
  <si>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</si>
  <si>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</si>
  <si>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</si>
  <si>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</si>
  <si>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</si>
  <si>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</si>
  <si>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</si>
  <si>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</si>
  <si>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</si>
  <si>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</si>
  <si>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</si>
  <si>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</si>
  <si>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</si>
  <si>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</si>
  <si>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</si>
  <si>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</si>
  <si>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</si>
  <si>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</si>
  <si>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</si>
  <si>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</si>
  <si>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</si>
  <si>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</si>
  <si>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</si>
  <si>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</si>
  <si>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</si>
  <si>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</si>
  <si>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</si>
  <si>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</si>
  <si>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</si>
  <si>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</si>
  <si>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</si>
  <si>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</si>
  <si>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</si>
  <si>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</si>
  <si>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</si>
  <si>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</si>
  <si>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</si>
  <si>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</si>
  <si>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</si>
  <si>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</si>
  <si>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</si>
  <si>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</si>
  <si>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</si>
  <si>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</si>
  <si>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</si>
  <si>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</si>
  <si>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</si>
  <si>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</si>
  <si>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</si>
  <si>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</si>
  <si>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</si>
  <si>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</si>
  <si>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</si>
  <si>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</si>
  <si>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</si>
  <si>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</si>
  <si>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</si>
  <si>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</si>
  <si>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</si>
  <si>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</si>
  <si>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</si>
  <si>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</si>
  <si>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</si>
  <si>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</si>
  <si>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</si>
  <si>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</si>
  <si>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</si>
  <si>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</si>
  <si>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</si>
  <si>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</si>
  <si>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</si>
  <si>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</si>
  <si>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</si>
  <si>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</si>
  <si>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</si>
  <si>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</si>
  <si>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</si>
  <si>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</si>
  <si>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</si>
  <si>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</si>
  <si>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</si>
  <si>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</si>
  <si>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</si>
  <si>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</si>
  <si>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</si>
  <si>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</si>
  <si>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</si>
  <si>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</si>
  <si>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</si>
  <si>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</si>
  <si>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</si>
  <si>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</si>
  <si>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</si>
  <si>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</si>
  <si>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</si>
  <si>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</si>
  <si>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</si>
  <si>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</si>
  <si>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</si>
  <si>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</si>
  <si>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</si>
  <si>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</si>
  <si>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</si>
  <si>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</si>
  <si>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</si>
  <si>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</si>
  <si>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</si>
  <si>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</si>
  <si>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</si>
  <si>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</si>
  <si>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</si>
  <si>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</si>
  <si>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</si>
  <si>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</si>
  <si>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</si>
  <si>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</si>
  <si>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</si>
  <si>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</si>
  <si>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</si>
  <si>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</si>
  <si>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</si>
  <si>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</si>
  <si>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</si>
  <si>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</si>
  <si>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</si>
  <si>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</si>
  <si>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</si>
  <si>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</si>
  <si>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</si>
  <si>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</si>
  <si>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</si>
  <si>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</si>
  <si>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</si>
  <si>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</si>
  <si>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</si>
  <si>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</si>
  <si>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</si>
  <si>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</si>
  <si>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</si>
  <si>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</si>
  <si>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</si>
  <si>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</si>
  <si>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</si>
  <si>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</si>
  <si>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</si>
  <si>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</si>
  <si>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</si>
  <si>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</si>
  <si>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</si>
  <si>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</si>
  <si>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</si>
  <si>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</si>
  <si>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</si>
  <si>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</si>
  <si>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</si>
  <si>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</si>
  <si>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</si>
  <si>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</si>
  <si>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</si>
  <si>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</si>
  <si>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</si>
  <si>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</si>
  <si>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</si>
  <si>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</si>
  <si>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</si>
  <si>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</si>
  <si>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</si>
  <si>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</si>
  <si>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</si>
  <si>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</si>
  <si>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</si>
  <si>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</si>
  <si>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</si>
  <si>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</si>
  <si>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</si>
  <si>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</si>
  <si>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</si>
  <si>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</si>
  <si>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</si>
  <si>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</si>
  <si>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</si>
  <si>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</si>
  <si>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</si>
  <si>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</si>
  <si>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</si>
  <si>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</si>
  <si>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</si>
  <si>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</si>
  <si>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</si>
  <si>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</si>
  <si>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</si>
  <si>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</si>
  <si>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</si>
  <si>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</si>
  <si>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</si>
  <si>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</si>
  <si>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</si>
  <si>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</si>
  <si>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</si>
  <si>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</si>
  <si>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</si>
  <si>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</si>
  <si>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</si>
  <si>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</si>
  <si>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</si>
  <si>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</si>
  <si>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</si>
  <si>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</si>
  <si>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</si>
  <si>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</si>
  <si>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</si>
  <si>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</si>
  <si>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</si>
  <si>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</si>
  <si>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</si>
  <si>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</si>
  <si>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</si>
  <si>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</si>
  <si>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</si>
  <si>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</si>
  <si>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</si>
  <si>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</si>
  <si>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</si>
  <si>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</si>
  <si>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</si>
  <si>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</si>
  <si>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</si>
  <si>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</si>
  <si>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</si>
  <si>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</si>
  <si>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</si>
  <si>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</si>
  <si>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</si>
  <si>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</si>
  <si>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</si>
  <si>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</si>
  <si>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</si>
  <si>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</si>
  <si>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</si>
  <si>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</si>
  <si>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</si>
  <si>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</si>
  <si>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</si>
  <si>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</si>
  <si>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</si>
  <si>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</si>
  <si>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</si>
  <si>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</si>
  <si>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</si>
  <si>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</si>
  <si>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</si>
  <si>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</si>
  <si>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</si>
  <si>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</si>
  <si>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</si>
  <si>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</si>
  <si>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</si>
  <si>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</si>
  <si>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</si>
  <si>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</si>
  <si>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</si>
  <si>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</si>
  <si>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</si>
  <si>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</si>
  <si>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</si>
  <si>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</si>
  <si>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</si>
  <si>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</si>
  <si>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</si>
  <si>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</si>
  <si>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</si>
  <si>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</si>
  <si>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</si>
  <si>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</si>
  <si>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</si>
  <si>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</si>
  <si>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</si>
  <si>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</si>
  <si>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</si>
  <si>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</si>
  <si>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</si>
  <si>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</si>
  <si>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</si>
  <si>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</si>
  <si>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</si>
  <si>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</si>
  <si>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</si>
  <si>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</si>
  <si>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</si>
  <si>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</si>
  <si>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</si>
  <si>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</si>
  <si>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</si>
  <si>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</si>
  <si>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</si>
  <si>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</si>
  <si>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</si>
  <si>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</si>
  <si>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</si>
  <si>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</si>
  <si>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</si>
  <si>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</si>
  <si>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</si>
  <si>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</si>
  <si>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</si>
  <si>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</si>
  <si>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</si>
  <si>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</si>
  <si>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</si>
  <si>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</si>
  <si>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</si>
  <si>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</si>
  <si>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</si>
  <si>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</si>
  <si>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</si>
  <si>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</si>
  <si>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</si>
  <si>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</si>
  <si>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</si>
  <si>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</si>
  <si>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</si>
  <si>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</si>
  <si>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</si>
  <si>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</si>
  <si>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</si>
  <si>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</si>
  <si>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</si>
  <si>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</si>
  <si>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</si>
  <si>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</si>
  <si>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</si>
  <si>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</si>
  <si>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</si>
  <si>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</si>
  <si>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</si>
  <si>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</si>
  <si>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</si>
  <si>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</si>
  <si>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</si>
  <si>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</si>
  <si>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</si>
  <si>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</si>
  <si>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</si>
  <si>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</si>
  <si>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</si>
  <si>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</si>
  <si>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</si>
  <si>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</si>
  <si>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</si>
  <si>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</si>
  <si>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</si>
  <si>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</si>
  <si>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</si>
  <si>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</si>
  <si>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</si>
  <si>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</si>
  <si>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</si>
  <si>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</si>
  <si>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</si>
  <si>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</si>
  <si>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</si>
  <si>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</si>
  <si>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</si>
  <si>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</si>
  <si>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</si>
  <si>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</si>
  <si>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</si>
  <si>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</si>
  <si>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</si>
  <si>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</si>
  <si>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</si>
  <si>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</si>
  <si>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</si>
  <si>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</si>
  <si>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</si>
  <si>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</si>
  <si>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</si>
  <si>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</si>
  <si>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</si>
  <si>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</si>
  <si>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</si>
  <si>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</si>
  <si>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</si>
  <si>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</si>
  <si>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</si>
  <si>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</si>
  <si>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</si>
  <si>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</si>
  <si>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</si>
  <si>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</si>
  <si>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</si>
  <si>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</si>
  <si>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</si>
  <si>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</si>
  <si>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</si>
  <si>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</si>
  <si>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</si>
  <si>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</si>
  <si>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</si>
  <si>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</si>
  <si>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</si>
  <si>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</si>
  <si>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</si>
  <si>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</si>
  <si>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</si>
  <si>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</si>
  <si>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</si>
  <si>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</si>
  <si>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</si>
  <si>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</si>
  <si>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</si>
  <si>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</si>
  <si>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</si>
  <si>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</si>
  <si>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</si>
  <si>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</si>
  <si>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</si>
  <si>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</si>
  <si>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</si>
  <si>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</si>
  <si>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</si>
  <si>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</si>
  <si>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</si>
  <si>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</si>
  <si>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</si>
  <si>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</si>
  <si>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</si>
  <si>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</si>
  <si>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</si>
  <si>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</si>
  <si>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</si>
  <si>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</si>
  <si>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</si>
  <si>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</si>
  <si>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</si>
  <si>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</si>
  <si>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</si>
  <si>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</si>
  <si>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</si>
  <si>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</si>
  <si>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</si>
  <si>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</si>
  <si>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</si>
  <si>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</si>
  <si>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</si>
  <si>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</si>
  <si>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</si>
  <si>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</si>
  <si>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</si>
  <si>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</si>
  <si>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</si>
  <si>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</si>
  <si>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</si>
  <si>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</si>
  <si>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</si>
  <si>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</si>
  <si>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</si>
  <si>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</si>
  <si>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</si>
  <si>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</si>
  <si>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</si>
  <si>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</si>
  <si>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</si>
  <si>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</si>
  <si>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</si>
  <si>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</si>
  <si>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</si>
  <si>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</si>
  <si>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</si>
  <si>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</si>
  <si>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</si>
  <si>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</si>
  <si>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</si>
  <si>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</si>
  <si>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</si>
  <si>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</si>
  <si>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</si>
  <si>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</si>
  <si>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</si>
  <si>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</si>
  <si>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</si>
  <si>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</si>
  <si>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</si>
  <si>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</si>
  <si>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</si>
  <si>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</si>
  <si>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</si>
  <si>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</si>
  <si>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</si>
  <si>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</si>
  <si>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</si>
  <si>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</si>
  <si>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</si>
  <si>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</si>
  <si>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</si>
  <si>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</si>
  <si>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</si>
  <si>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</si>
  <si>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</si>
  <si>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</si>
  <si>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</si>
  <si>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</si>
  <si>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</si>
  <si>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</si>
  <si>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</si>
  <si>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</si>
  <si>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</si>
  <si>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</si>
  <si>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</si>
  <si>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</si>
  <si>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</si>
  <si>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</si>
  <si>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</si>
  <si>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</si>
  <si>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</si>
  <si>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</si>
  <si>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</si>
  <si>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</si>
  <si>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</si>
  <si>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</si>
  <si>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</si>
  <si>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</si>
  <si>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</si>
  <si>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</si>
  <si>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</si>
  <si>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</si>
  <si>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</si>
  <si>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</si>
  <si>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</si>
  <si>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</si>
  <si>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</si>
  <si>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</si>
  <si>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</si>
  <si>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</si>
  <si>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</si>
  <si>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</si>
  <si>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</si>
  <si>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</si>
  <si>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</si>
  <si>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</si>
  <si>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</si>
  <si>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</si>
  <si>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</si>
  <si>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</si>
  <si>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</si>
  <si>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</si>
  <si>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</si>
  <si>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</si>
  <si>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</si>
  <si>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</si>
  <si>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</si>
  <si>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</si>
  <si>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</si>
  <si>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</si>
  <si>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</si>
  <si>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</si>
  <si>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</si>
  <si>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</si>
  <si>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</si>
  <si>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</si>
  <si>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</si>
  <si>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</si>
  <si>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</si>
  <si>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</si>
  <si>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</si>
  <si>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</si>
  <si>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</si>
  <si>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</si>
  <si>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</si>
  <si>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</si>
  <si>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</si>
  <si>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</si>
  <si>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</si>
  <si>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</si>
  <si>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</si>
  <si>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</si>
  <si>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</si>
  <si>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</si>
  <si>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</si>
  <si>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</si>
  <si>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</si>
  <si>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</si>
  <si>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</si>
  <si>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</si>
  <si>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</si>
  <si>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</si>
  <si>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</si>
  <si>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</si>
  <si>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</si>
  <si>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</si>
  <si>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</si>
  <si>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</si>
  <si>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</si>
  <si>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</si>
  <si>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</si>
  <si>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</si>
  <si>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</si>
  <si>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</si>
  <si>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</si>
  <si>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</si>
  <si>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</si>
  <si>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</si>
  <si>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</si>
  <si>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</si>
  <si>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</si>
  <si>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</si>
  <si>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</si>
  <si>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</si>
  <si>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</si>
  <si>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</si>
  <si>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</si>
  <si>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</si>
  <si>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</si>
  <si>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</si>
  <si>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</si>
  <si>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</si>
  <si>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</si>
  <si>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</si>
  <si>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</si>
  <si>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</si>
  <si>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</si>
  <si>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</si>
  <si>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</si>
  <si>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</si>
  <si>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</si>
  <si>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</si>
  <si>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</si>
  <si>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</si>
  <si>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</si>
  <si>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</si>
  <si>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</si>
  <si>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</si>
  <si>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</si>
  <si>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</si>
  <si>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</si>
  <si>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</si>
  <si>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</si>
  <si>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</si>
  <si>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</si>
  <si>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</si>
  <si>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</si>
  <si>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</si>
  <si>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</si>
  <si>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</si>
  <si>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</si>
  <si>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</si>
  <si>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</si>
  <si>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</si>
  <si>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</si>
  <si>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</si>
  <si>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</si>
  <si>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</si>
  <si>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</si>
  <si>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</si>
  <si>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</si>
  <si>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</si>
  <si>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</si>
  <si>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</si>
  <si>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</si>
  <si>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</si>
  <si>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</si>
  <si>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</si>
  <si>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</si>
  <si>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</si>
  <si>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</si>
  <si>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</si>
  <si>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</si>
  <si>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</si>
  <si>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</si>
  <si>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</si>
  <si>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</si>
  <si>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</si>
  <si>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</si>
  <si>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</si>
  <si>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</si>
  <si>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</si>
  <si>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</si>
  <si>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</si>
  <si>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</si>
  <si>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</si>
  <si>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</si>
  <si>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</si>
  <si>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</si>
  <si>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</si>
  <si>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</si>
  <si>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</si>
  <si>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</si>
  <si>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</si>
  <si>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</si>
  <si>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</si>
  <si>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</si>
  <si>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</si>
  <si>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</si>
  <si>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</si>
  <si>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</si>
  <si>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</si>
  <si>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</si>
  <si>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</si>
  <si>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</si>
  <si>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</si>
  <si>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</si>
  <si>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</si>
  <si>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</si>
  <si>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</si>
  <si>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</si>
  <si>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</si>
  <si>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</si>
  <si>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</si>
  <si>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</si>
  <si>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</si>
  <si>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</si>
  <si>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</si>
  <si>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</si>
  <si>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</si>
  <si>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</si>
  <si>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</si>
  <si>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</si>
  <si>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</si>
  <si>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</si>
  <si>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</si>
  <si>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</si>
  <si>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</si>
  <si>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</si>
  <si>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</si>
  <si>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</si>
  <si>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</si>
  <si>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</si>
  <si>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</si>
  <si>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</si>
  <si>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</si>
  <si>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</si>
  <si>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</si>
  <si>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</si>
  <si>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</si>
  <si>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</si>
  <si>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</si>
  <si>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</si>
  <si>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</si>
  <si>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</si>
  <si>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</si>
  <si>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</si>
  <si>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</si>
  <si>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</si>
  <si>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</si>
  <si>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</si>
  <si>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</si>
  <si>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</si>
  <si>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</si>
  <si>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</si>
  <si>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</si>
  <si>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</si>
  <si>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</si>
  <si>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</si>
  <si>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</si>
  <si>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</si>
  <si>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</si>
  <si>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</si>
  <si>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</si>
  <si>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</si>
  <si>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</si>
  <si>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</si>
  <si>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</si>
  <si>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</si>
  <si>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</si>
  <si>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</si>
  <si>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</si>
  <si>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</si>
  <si>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</si>
  <si>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</si>
  <si>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</si>
  <si>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</si>
  <si>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</si>
  <si>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</si>
  <si>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</si>
  <si>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</si>
  <si>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</si>
  <si>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</si>
  <si>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</si>
  <si>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</si>
  <si>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</si>
  <si>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</si>
  <si>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</si>
  <si>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</si>
  <si>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</si>
  <si>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</si>
  <si>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</si>
  <si>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</si>
  <si>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</si>
  <si>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</si>
  <si>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</si>
  <si>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</si>
  <si>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</si>
  <si>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</si>
  <si>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</si>
  <si>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</si>
  <si>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</si>
  <si>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</si>
  <si>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</si>
  <si>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</si>
  <si>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</si>
  <si>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</si>
  <si>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</si>
  <si>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</si>
  <si>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</si>
  <si>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</si>
  <si>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</si>
  <si>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</si>
  <si>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</si>
  <si>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</si>
  <si>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</si>
  <si>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</si>
  <si>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</si>
  <si>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</si>
  <si>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</si>
  <si>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</si>
  <si>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</si>
  <si>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</si>
  <si>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</si>
  <si>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</si>
  <si>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</si>
  <si>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</si>
  <si>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</si>
  <si>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</si>
  <si>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</si>
  <si>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</si>
  <si>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</si>
  <si>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</si>
  <si>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</si>
  <si>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</si>
  <si>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</si>
  <si>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</si>
  <si>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</si>
  <si>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</si>
  <si>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</si>
  <si>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</si>
  <si>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</si>
  <si>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</si>
  <si>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</si>
  <si>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</si>
  <si>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</si>
  <si>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</si>
  <si>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</si>
  <si>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</si>
  <si>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</si>
  <si>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</si>
  <si>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</si>
  <si>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</si>
  <si>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</si>
  <si>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</si>
  <si>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</si>
  <si>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</si>
  <si>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</si>
  <si>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</si>
  <si>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</si>
  <si>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</si>
  <si>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</si>
  <si>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</si>
  <si>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</si>
  <si>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</si>
  <si>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</si>
  <si>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</si>
  <si>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</si>
  <si>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</si>
  <si>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</si>
  <si>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</si>
  <si>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</si>
  <si>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</si>
  <si>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</si>
  <si>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</si>
  <si>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</si>
  <si>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</si>
  <si>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</si>
  <si>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</si>
  <si>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</si>
  <si>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</si>
  <si>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</si>
  <si>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</si>
  <si>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</si>
  <si>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</si>
  <si>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</si>
  <si>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</si>
  <si>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</si>
  <si>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</si>
  <si>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</si>
  <si>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</si>
  <si>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</si>
  <si>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</si>
  <si>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</si>
  <si>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</si>
  <si>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</si>
  <si>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</si>
  <si>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</si>
  <si>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</si>
  <si>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</si>
  <si>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</si>
  <si>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</si>
  <si>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</si>
  <si>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</si>
  <si>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</si>
  <si>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</si>
  <si>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</si>
  <si>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</si>
  <si>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</si>
  <si>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</si>
  <si>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</si>
  <si>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</si>
  <si>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</si>
  <si>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</si>
  <si>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</si>
  <si>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</si>
  <si>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</si>
  <si>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</si>
  <si>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</si>
  <si>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</si>
  <si>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</si>
  <si>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</si>
  <si>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</si>
  <si>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</si>
  <si>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</si>
  <si>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</si>
  <si>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</si>
  <si>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</si>
  <si>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</si>
  <si>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</si>
  <si>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</si>
  <si>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</si>
  <si>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</si>
  <si>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</si>
  <si>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</si>
  <si>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</si>
  <si>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</si>
  <si>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</si>
  <si>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</si>
  <si>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</si>
  <si>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</si>
  <si>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</si>
  <si>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</si>
  <si>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</si>
  <si>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</si>
  <si>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</si>
  <si>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</si>
  <si>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</si>
  <si>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</si>
  <si>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</si>
  <si>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</si>
  <si>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</si>
  <si>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</si>
  <si>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</si>
  <si>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</si>
  <si>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</si>
  <si>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</si>
  <si>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</si>
  <si>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</si>
  <si>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</si>
  <si>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</si>
  <si>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</si>
  <si>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</si>
  <si>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</si>
  <si>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</si>
  <si>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</si>
  <si>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</si>
  <si>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</si>
  <si>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</si>
  <si>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</si>
  <si>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</si>
  <si>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</si>
  <si>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</si>
  <si>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</si>
  <si>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</si>
  <si>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</si>
  <si>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</si>
  <si>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</si>
  <si>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</si>
  <si>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</si>
  <si>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</si>
  <si>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</si>
  <si>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</si>
  <si>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</si>
  <si>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</si>
  <si>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</si>
  <si>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</si>
  <si>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</si>
  <si>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</si>
  <si>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</si>
  <si>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</si>
  <si>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</si>
  <si>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</si>
  <si>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</si>
  <si>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</si>
  <si>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</si>
  <si>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</si>
  <si>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</si>
  <si>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</si>
  <si>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</si>
  <si>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</si>
  <si>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</si>
  <si>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</si>
  <si>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</si>
  <si>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</si>
  <si>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</si>
  <si>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</si>
  <si>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</si>
  <si>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</si>
  <si>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Год 2020</t>
  </si>
  <si>
    <t>Год 2021</t>
  </si>
  <si>
    <t>Год 2022</t>
  </si>
  <si>
    <t>Год 2019</t>
  </si>
  <si>
    <t>Год 2018</t>
  </si>
  <si>
    <t>Год 2017</t>
  </si>
  <si>
    <t>2.1.2.1.3</t>
  </si>
  <si>
    <t>услуги по передаче эл.эн. ПАО "ФСК-Россети"</t>
  </si>
  <si>
    <t>Выплата дивидендов (выплата учредителю 50%)</t>
  </si>
  <si>
    <t>Год 2023</t>
  </si>
  <si>
    <t>Форма 19. Финансовый план субъекта электроэнергетики</t>
  </si>
  <si>
    <t>Инвестиционная программа Федерального государственного унитарного предприятия "Управление энергетики и водоснабжения"</t>
  </si>
  <si>
    <t>Субъект Российской Федерации: Новосибирская область</t>
  </si>
  <si>
    <t>Год раскрытия (предоставления) информации: 2024 год</t>
  </si>
  <si>
    <t>Утвержденные плановые значения показателей приведены в соответствии с  Приказом  МЖКХиЭ НСО №134 от 12.07.2019 г."Об утверждении  инвестиционной программы ФГУП "УЭВ" "Развитие системы электроснабжения Советского района (Академгородок) г.Новосибирска на период 2020-2024 годы", приказ МЖКХиЭ НСО №121 от 06.07.2021г.  "Об утверждении корректировки Инвестиционной программы ФГУП "УЭВ" на 2021 год", приказ МЖКХиЭ НСО №234 от 09.12.2021 г. "Об утверждении корректировки Инвестиционной программы ФГУП "УЭВ" на 2022 год", приказ МЖКХиЭ НСО №110 от 08.07.2022 г. "Об утверждении корректировки инвестиционной программы ФГУП "УЭВ" на 2022 год", приказ МЖКХиЭ НСО № 81-нпа от 28.06.2023 г. "Об утверждении корректировки инвестиционной программы ФГУП "УЭВ" на 2023 год".</t>
  </si>
  <si>
    <t xml:space="preserve">Факт
</t>
  </si>
  <si>
    <t>Утвержденный план</t>
  </si>
</sst>
</file>

<file path=xl/styles.xml><?xml version="1.0" encoding="utf-8"?>
<styleSheet xmlns="http://schemas.openxmlformats.org/spreadsheetml/2006/main">
  <numFmts count="1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#,##0.0000"/>
    <numFmt numFmtId="177" formatCode="0.0000"/>
  </numFmts>
  <fonts count="7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4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6" fillId="0" borderId="0"/>
    <xf numFmtId="0" fontId="1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7" fillId="0" borderId="0"/>
    <xf numFmtId="0" fontId="44" fillId="0" borderId="0"/>
    <xf numFmtId="0" fontId="1" fillId="0" borderId="0"/>
    <xf numFmtId="0" fontId="19" fillId="0" borderId="0"/>
    <xf numFmtId="0" fontId="2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4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4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07">
    <xf numFmtId="0" fontId="0" fillId="0" borderId="0" xfId="0"/>
    <xf numFmtId="0" fontId="27" fillId="0" borderId="10" xfId="0" applyFont="1" applyFill="1" applyBorder="1" applyAlignment="1" applyProtection="1">
      <alignment horizontal="left"/>
    </xf>
    <xf numFmtId="0" fontId="27" fillId="0" borderId="10" xfId="0" applyFont="1" applyFill="1" applyBorder="1" applyProtection="1"/>
    <xf numFmtId="167" fontId="28" fillId="0" borderId="10" xfId="0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left" vertical="center" wrapText="1"/>
    </xf>
    <xf numFmtId="0" fontId="28" fillId="0" borderId="11" xfId="0" applyFont="1" applyFill="1" applyBorder="1" applyAlignment="1" applyProtection="1">
      <alignment horizontal="left" wrapText="1"/>
    </xf>
    <xf numFmtId="167" fontId="28" fillId="0" borderId="12" xfId="0" applyNumberFormat="1" applyFont="1" applyFill="1" applyBorder="1" applyAlignment="1" applyProtection="1">
      <alignment horizontal="center"/>
    </xf>
    <xf numFmtId="0" fontId="28" fillId="0" borderId="11" xfId="0" applyFont="1" applyFill="1" applyBorder="1" applyAlignment="1" applyProtection="1">
      <alignment horizontal="left" vertical="center" wrapText="1"/>
    </xf>
    <xf numFmtId="167" fontId="28" fillId="0" borderId="12" xfId="0" applyNumberFormat="1" applyFont="1" applyFill="1" applyBorder="1" applyAlignment="1" applyProtection="1">
      <alignment horizontal="center" vertic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/>
    </xf>
    <xf numFmtId="0" fontId="27" fillId="0" borderId="10" xfId="0" applyFont="1" applyBorder="1" applyProtection="1"/>
    <xf numFmtId="167" fontId="28" fillId="0" borderId="10" xfId="78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left" wrapText="1"/>
    </xf>
    <xf numFmtId="0" fontId="28" fillId="0" borderId="11" xfId="0" applyFont="1" applyBorder="1" applyAlignment="1" applyProtection="1">
      <alignment horizontal="left" vertical="center" wrapText="1"/>
    </xf>
    <xf numFmtId="0" fontId="28" fillId="0" borderId="12" xfId="0" applyFont="1" applyBorder="1" applyAlignment="1" applyProtection="1">
      <alignment horizontal="left" vertical="center" wrapText="1"/>
    </xf>
    <xf numFmtId="0" fontId="28" fillId="0" borderId="13" xfId="0" applyFont="1" applyBorder="1" applyAlignment="1" applyProtection="1">
      <alignment horizontal="left" vertical="center"/>
    </xf>
    <xf numFmtId="0" fontId="28" fillId="0" borderId="11" xfId="58" applyFont="1" applyFill="1" applyBorder="1" applyAlignment="1" applyProtection="1">
      <alignment horizontal="left" vertical="top" wrapText="1"/>
    </xf>
    <xf numFmtId="167" fontId="28" fillId="0" borderId="11" xfId="78" applyNumberFormat="1" applyFont="1" applyFill="1" applyBorder="1" applyAlignment="1" applyProtection="1">
      <alignment horizontal="center"/>
    </xf>
    <xf numFmtId="49" fontId="28" fillId="0" borderId="12" xfId="0" applyNumberFormat="1" applyFont="1" applyFill="1" applyBorder="1" applyAlignment="1" applyProtection="1">
      <alignment horizontal="center" vertical="center" wrapText="1"/>
    </xf>
    <xf numFmtId="0" fontId="28" fillId="0" borderId="11" xfId="58" applyFont="1" applyFill="1" applyBorder="1" applyAlignment="1" applyProtection="1">
      <alignment horizontal="left" vertical="top" wrapText="1" indent="3"/>
    </xf>
    <xf numFmtId="0" fontId="28" fillId="0" borderId="11" xfId="58" applyFont="1" applyFill="1" applyBorder="1" applyAlignment="1" applyProtection="1">
      <alignment horizontal="left" vertical="center" wrapText="1"/>
    </xf>
    <xf numFmtId="0" fontId="28" fillId="0" borderId="13" xfId="58" applyFont="1" applyFill="1" applyBorder="1" applyAlignment="1" applyProtection="1">
      <alignment horizontal="left" vertical="top" wrapText="1" indent="3"/>
    </xf>
    <xf numFmtId="167" fontId="28" fillId="0" borderId="14" xfId="78" applyNumberFormat="1" applyFont="1" applyFill="1" applyBorder="1" applyAlignment="1" applyProtection="1">
      <alignment horizontal="center"/>
    </xf>
    <xf numFmtId="0" fontId="31" fillId="0" borderId="10" xfId="0" applyFont="1" applyBorder="1" applyProtection="1"/>
    <xf numFmtId="167" fontId="28" fillId="24" borderId="10" xfId="0" applyNumberFormat="1" applyFont="1" applyFill="1" applyBorder="1" applyProtection="1"/>
    <xf numFmtId="167" fontId="28" fillId="24" borderId="12" xfId="0" applyNumberFormat="1" applyFont="1" applyFill="1" applyBorder="1" applyProtection="1"/>
    <xf numFmtId="167" fontId="28" fillId="24" borderId="11" xfId="0" applyNumberFormat="1" applyFont="1" applyFill="1" applyBorder="1" applyProtection="1"/>
    <xf numFmtId="167" fontId="28" fillId="24" borderId="11" xfId="0" applyNumberFormat="1" applyFont="1" applyFill="1" applyBorder="1" applyAlignment="1" applyProtection="1">
      <alignment vertical="center"/>
    </xf>
    <xf numFmtId="167" fontId="28" fillId="24" borderId="15" xfId="0" applyNumberFormat="1" applyFont="1" applyFill="1" applyBorder="1" applyProtection="1"/>
    <xf numFmtId="167" fontId="28" fillId="24" borderId="10" xfId="78" applyNumberFormat="1" applyFont="1" applyFill="1" applyBorder="1" applyAlignment="1" applyProtection="1">
      <alignment horizontal="right"/>
    </xf>
    <xf numFmtId="167" fontId="28" fillId="24" borderId="16" xfId="0" applyNumberFormat="1" applyFont="1" applyFill="1" applyBorder="1" applyProtection="1"/>
    <xf numFmtId="0" fontId="28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8" fillId="26" borderId="11" xfId="0" applyNumberFormat="1" applyFont="1" applyFill="1" applyBorder="1" applyAlignment="1" applyProtection="1">
      <alignment horizontal="left" vertical="center" wrapText="1"/>
    </xf>
    <xf numFmtId="0" fontId="28" fillId="26" borderId="11" xfId="0" applyFont="1" applyFill="1" applyBorder="1" applyAlignment="1" applyProtection="1">
      <alignment horizontal="left" wrapText="1"/>
    </xf>
    <xf numFmtId="167" fontId="28" fillId="26" borderId="12" xfId="0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Protection="1"/>
    <xf numFmtId="49" fontId="28" fillId="27" borderId="11" xfId="0" applyNumberFormat="1" applyFont="1" applyFill="1" applyBorder="1" applyAlignment="1" applyProtection="1">
      <alignment horizontal="left" vertical="center" wrapText="1"/>
    </xf>
    <xf numFmtId="0" fontId="28" fillId="27" borderId="11" xfId="58" applyFont="1" applyFill="1" applyBorder="1" applyAlignment="1" applyProtection="1">
      <alignment vertical="top" wrapText="1"/>
    </xf>
    <xf numFmtId="167" fontId="28" fillId="27" borderId="12" xfId="0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Alignment="1" applyProtection="1">
      <alignment vertical="center"/>
    </xf>
    <xf numFmtId="49" fontId="28" fillId="26" borderId="11" xfId="0" applyNumberFormat="1" applyFont="1" applyFill="1" applyBorder="1" applyAlignment="1" applyProtection="1">
      <alignment horizontal="center" vertical="center" wrapText="1"/>
    </xf>
    <xf numFmtId="0" fontId="28" fillId="26" borderId="11" xfId="0" applyFont="1" applyFill="1" applyBorder="1" applyAlignment="1" applyProtection="1">
      <alignment horizontal="left" vertical="center" wrapText="1"/>
    </xf>
    <xf numFmtId="167" fontId="28" fillId="26" borderId="12" xfId="0" applyNumberFormat="1" applyFont="1" applyFill="1" applyBorder="1" applyAlignment="1" applyProtection="1">
      <alignment horizontal="center" vertical="center"/>
    </xf>
    <xf numFmtId="167" fontId="28" fillId="26" borderId="11" xfId="0" applyNumberFormat="1" applyFont="1" applyFill="1" applyBorder="1" applyAlignment="1" applyProtection="1">
      <alignment vertical="center"/>
    </xf>
    <xf numFmtId="0" fontId="28" fillId="26" borderId="11" xfId="58" applyFont="1" applyFill="1" applyBorder="1" applyAlignment="1" applyProtection="1">
      <alignment horizontal="left" vertical="top" wrapText="1"/>
    </xf>
    <xf numFmtId="167" fontId="28" fillId="26" borderId="11" xfId="78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Protection="1"/>
    <xf numFmtId="49" fontId="28" fillId="28" borderId="11" xfId="0" applyNumberFormat="1" applyFont="1" applyFill="1" applyBorder="1" applyAlignment="1" applyProtection="1">
      <alignment horizontal="center" vertical="center" wrapText="1"/>
    </xf>
    <xf numFmtId="0" fontId="28" fillId="28" borderId="11" xfId="58" applyFont="1" applyFill="1" applyBorder="1" applyAlignment="1" applyProtection="1">
      <alignment horizontal="left" vertical="top" wrapText="1"/>
    </xf>
    <xf numFmtId="167" fontId="28" fillId="28" borderId="11" xfId="78" applyNumberFormat="1" applyFont="1" applyFill="1" applyBorder="1" applyAlignment="1" applyProtection="1">
      <alignment horizontal="center"/>
    </xf>
    <xf numFmtId="167" fontId="28" fillId="28" borderId="11" xfId="0" applyNumberFormat="1" applyFont="1" applyFill="1" applyBorder="1" applyProtection="1"/>
    <xf numFmtId="0" fontId="45" fillId="0" borderId="0" xfId="0" applyFont="1" applyAlignment="1">
      <alignment horizontal="center" vertical="center" wrapText="1"/>
    </xf>
    <xf numFmtId="167" fontId="28" fillId="24" borderId="12" xfId="0" applyNumberFormat="1" applyFont="1" applyFill="1" applyBorder="1" applyAlignment="1" applyProtection="1">
      <alignment vertical="center"/>
    </xf>
    <xf numFmtId="167" fontId="28" fillId="24" borderId="13" xfId="0" applyNumberFormat="1" applyFont="1" applyFill="1" applyBorder="1" applyAlignment="1" applyProtection="1">
      <alignment vertical="center"/>
    </xf>
    <xf numFmtId="167" fontId="28" fillId="24" borderId="14" xfId="0" applyNumberFormat="1" applyFont="1" applyFill="1" applyBorder="1" applyProtection="1"/>
    <xf numFmtId="167" fontId="28" fillId="0" borderId="12" xfId="0" applyNumberFormat="1" applyFont="1" applyBorder="1" applyProtection="1">
      <protection locked="0"/>
    </xf>
    <xf numFmtId="167" fontId="28" fillId="0" borderId="12" xfId="0" applyNumberFormat="1" applyFont="1" applyBorder="1" applyAlignment="1" applyProtection="1">
      <alignment vertical="center"/>
      <protection locked="0"/>
    </xf>
    <xf numFmtId="167" fontId="28" fillId="25" borderId="12" xfId="0" applyNumberFormat="1" applyFont="1" applyFill="1" applyBorder="1" applyProtection="1">
      <protection locked="0"/>
    </xf>
    <xf numFmtId="167" fontId="28" fillId="24" borderId="11" xfId="78" applyNumberFormat="1" applyFont="1" applyFill="1" applyBorder="1" applyAlignment="1" applyProtection="1">
      <alignment horizontal="right"/>
    </xf>
    <xf numFmtId="167" fontId="28" fillId="25" borderId="14" xfId="78" applyNumberFormat="1" applyFont="1" applyFill="1" applyBorder="1" applyAlignment="1" applyProtection="1">
      <alignment horizontal="right"/>
      <protection locked="0"/>
    </xf>
    <xf numFmtId="167" fontId="28" fillId="26" borderId="12" xfId="0" applyNumberFormat="1" applyFont="1" applyFill="1" applyBorder="1" applyProtection="1">
      <protection locked="0"/>
    </xf>
    <xf numFmtId="167" fontId="28" fillId="26" borderId="12" xfId="0" applyNumberFormat="1" applyFont="1" applyFill="1" applyBorder="1" applyAlignment="1" applyProtection="1">
      <alignment vertical="center"/>
      <protection locked="0"/>
    </xf>
    <xf numFmtId="167" fontId="28" fillId="26" borderId="11" xfId="78" applyNumberFormat="1" applyFont="1" applyFill="1" applyBorder="1" applyAlignment="1" applyProtection="1">
      <alignment horizontal="right"/>
    </xf>
    <xf numFmtId="167" fontId="28" fillId="27" borderId="11" xfId="78" applyNumberFormat="1" applyFont="1" applyFill="1" applyBorder="1" applyAlignment="1" applyProtection="1">
      <alignment horizontal="right"/>
    </xf>
    <xf numFmtId="0" fontId="45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6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6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2" fillId="0" borderId="19" xfId="0" applyFont="1" applyFill="1" applyBorder="1" applyAlignment="1">
      <alignment vertical="center"/>
    </xf>
    <xf numFmtId="1" fontId="32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3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left" vertical="center" wrapText="1"/>
    </xf>
    <xf numFmtId="168" fontId="49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center" vertical="center"/>
    </xf>
    <xf numFmtId="2" fontId="34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 indent="3"/>
    </xf>
    <xf numFmtId="2" fontId="32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1"/>
    </xf>
    <xf numFmtId="169" fontId="32" fillId="0" borderId="19" xfId="0" applyNumberFormat="1" applyFont="1" applyFill="1" applyBorder="1" applyAlignment="1">
      <alignment horizontal="center" vertical="center"/>
    </xf>
    <xf numFmtId="169" fontId="34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vertical="center"/>
    </xf>
    <xf numFmtId="9" fontId="32" fillId="0" borderId="19" xfId="66" applyFont="1" applyFill="1" applyBorder="1" applyAlignment="1">
      <alignment vertical="center"/>
    </xf>
    <xf numFmtId="0" fontId="34" fillId="26" borderId="19" xfId="0" applyFont="1" applyFill="1" applyBorder="1" applyAlignment="1">
      <alignment vertical="center"/>
    </xf>
    <xf numFmtId="164" fontId="32" fillId="0" borderId="19" xfId="71" applyFont="1" applyFill="1" applyBorder="1" applyAlignment="1">
      <alignment vertical="center"/>
    </xf>
    <xf numFmtId="164" fontId="50" fillId="0" borderId="19" xfId="71" applyFont="1" applyFill="1" applyBorder="1" applyAlignment="1">
      <alignment vertical="center"/>
    </xf>
    <xf numFmtId="164" fontId="44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4" fillId="0" borderId="0" xfId="66" applyFont="1" applyFill="1" applyAlignment="1">
      <alignment vertical="center"/>
    </xf>
    <xf numFmtId="0" fontId="35" fillId="0" borderId="19" xfId="50" applyNumberFormat="1" applyFont="1" applyFill="1" applyBorder="1" applyAlignment="1" applyProtection="1">
      <alignment horizontal="left" vertical="center" wrapText="1"/>
    </xf>
    <xf numFmtId="1" fontId="32" fillId="0" borderId="19" xfId="0" applyNumberFormat="1" applyFont="1" applyFill="1" applyBorder="1" applyAlignment="1">
      <alignment horizontal="center" vertical="center"/>
    </xf>
    <xf numFmtId="164" fontId="32" fillId="0" borderId="19" xfId="71" applyFont="1" applyFill="1" applyBorder="1" applyAlignment="1">
      <alignment horizontal="center" vertical="center"/>
    </xf>
    <xf numFmtId="164" fontId="50" fillId="0" borderId="19" xfId="71" applyFont="1" applyFill="1" applyBorder="1" applyAlignment="1">
      <alignment horizontal="center" vertical="center"/>
    </xf>
    <xf numFmtId="0" fontId="32" fillId="0" borderId="19" xfId="0" applyNumberFormat="1" applyFont="1" applyFill="1" applyBorder="1" applyAlignment="1">
      <alignment horizontal="left" vertical="center"/>
    </xf>
    <xf numFmtId="1" fontId="32" fillId="0" borderId="19" xfId="72" applyNumberFormat="1" applyFont="1" applyFill="1" applyBorder="1" applyAlignment="1">
      <alignment horizontal="center" vertical="center"/>
    </xf>
    <xf numFmtId="169" fontId="32" fillId="0" borderId="19" xfId="72" applyNumberFormat="1" applyFont="1" applyFill="1" applyBorder="1" applyAlignment="1">
      <alignment horizontal="center" vertical="center"/>
    </xf>
    <xf numFmtId="169" fontId="50" fillId="0" borderId="19" xfId="72" applyNumberFormat="1" applyFont="1" applyFill="1" applyBorder="1" applyAlignment="1">
      <alignment horizontal="center" vertical="center"/>
    </xf>
    <xf numFmtId="169" fontId="50" fillId="0" borderId="19" xfId="0" applyNumberFormat="1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/>
    </xf>
    <xf numFmtId="1" fontId="35" fillId="0" borderId="19" xfId="57" applyNumberFormat="1" applyFont="1" applyFill="1" applyBorder="1" applyAlignment="1" applyProtection="1">
      <alignment horizontal="left" vertical="center" wrapText="1"/>
    </xf>
    <xf numFmtId="0" fontId="35" fillId="0" borderId="19" xfId="37" applyFont="1" applyFill="1" applyBorder="1" applyAlignment="1" applyProtection="1">
      <alignment horizontal="left" vertical="center" wrapText="1"/>
    </xf>
    <xf numFmtId="0" fontId="36" fillId="0" borderId="19" xfId="0" applyFont="1" applyFill="1" applyBorder="1" applyAlignment="1">
      <alignment vertical="center"/>
    </xf>
    <xf numFmtId="0" fontId="51" fillId="0" borderId="19" xfId="0" applyFont="1" applyFill="1" applyBorder="1" applyAlignment="1">
      <alignment vertical="center"/>
    </xf>
    <xf numFmtId="1" fontId="50" fillId="0" borderId="19" xfId="0" applyNumberFormat="1" applyFont="1" applyFill="1" applyBorder="1" applyAlignment="1">
      <alignment horizontal="center" vertical="center"/>
    </xf>
    <xf numFmtId="0" fontId="32" fillId="26" borderId="19" xfId="0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2" fillId="0" borderId="0" xfId="56" applyFont="1" applyFill="1" applyAlignment="1">
      <alignment vertical="center"/>
    </xf>
    <xf numFmtId="0" fontId="53" fillId="0" borderId="0" xfId="56" applyFont="1" applyFill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37" fillId="0" borderId="0" xfId="41" applyFont="1" applyFill="1" applyAlignment="1">
      <alignment vertical="center"/>
    </xf>
    <xf numFmtId="0" fontId="55" fillId="30" borderId="0" xfId="56" applyFont="1" applyFill="1" applyAlignment="1">
      <alignment horizontal="center" vertical="center"/>
    </xf>
    <xf numFmtId="0" fontId="56" fillId="30" borderId="0" xfId="56" applyFont="1" applyFill="1" applyAlignment="1">
      <alignment horizontal="center" vertical="center" wrapText="1"/>
    </xf>
    <xf numFmtId="0" fontId="54" fillId="0" borderId="0" xfId="56" applyFont="1" applyFill="1" applyAlignment="1">
      <alignment horizontal="center" vertical="center"/>
    </xf>
    <xf numFmtId="172" fontId="57" fillId="0" borderId="0" xfId="77" applyNumberFormat="1" applyFont="1" applyAlignment="1">
      <alignment horizontal="center" vertical="center"/>
    </xf>
    <xf numFmtId="172" fontId="58" fillId="0" borderId="0" xfId="77" applyNumberFormat="1" applyFont="1" applyAlignment="1">
      <alignment horizontal="center" vertical="center"/>
    </xf>
    <xf numFmtId="0" fontId="57" fillId="0" borderId="0" xfId="41" applyFont="1" applyFill="1" applyAlignment="1">
      <alignment vertical="center" wrapText="1"/>
    </xf>
    <xf numFmtId="0" fontId="57" fillId="0" borderId="0" xfId="56" applyFont="1" applyAlignment="1">
      <alignment vertical="center" wrapText="1"/>
    </xf>
    <xf numFmtId="0" fontId="37" fillId="0" borderId="0" xfId="42" applyFont="1" applyFill="1" applyAlignment="1">
      <alignment vertical="center"/>
    </xf>
    <xf numFmtId="1" fontId="54" fillId="0" borderId="0" xfId="56" applyNumberFormat="1" applyFont="1" applyFill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171" fontId="57" fillId="0" borderId="0" xfId="77" applyNumberFormat="1" applyFont="1" applyAlignment="1">
      <alignment horizontal="center" vertical="center"/>
    </xf>
    <xf numFmtId="0" fontId="59" fillId="0" borderId="0" xfId="56" applyFont="1" applyFill="1" applyAlignment="1">
      <alignment horizontal="center" vertical="center"/>
    </xf>
    <xf numFmtId="171" fontId="57" fillId="0" borderId="0" xfId="77" applyNumberFormat="1" applyFont="1" applyAlignment="1">
      <alignment horizontal="center" vertical="center" wrapText="1"/>
    </xf>
    <xf numFmtId="173" fontId="54" fillId="0" borderId="0" xfId="56" applyNumberFormat="1" applyFont="1" applyAlignment="1">
      <alignment vertical="center"/>
    </xf>
    <xf numFmtId="0" fontId="54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7" fillId="0" borderId="0" xfId="41" applyFont="1" applyFill="1" applyAlignment="1">
      <alignment vertical="center" wrapText="1"/>
    </xf>
    <xf numFmtId="0" fontId="59" fillId="0" borderId="0" xfId="56" applyFont="1" applyAlignment="1">
      <alignment horizontal="center" vertical="center"/>
    </xf>
    <xf numFmtId="164" fontId="57" fillId="0" borderId="0" xfId="77" applyNumberFormat="1" applyFont="1" applyAlignment="1">
      <alignment horizontal="center" vertical="center"/>
    </xf>
    <xf numFmtId="0" fontId="57" fillId="0" borderId="0" xfId="56" applyFont="1" applyAlignment="1">
      <alignment horizontal="center" vertical="center"/>
    </xf>
    <xf numFmtId="4" fontId="54" fillId="0" borderId="0" xfId="56" applyNumberFormat="1" applyFont="1" applyAlignment="1">
      <alignment horizontal="center" vertical="center"/>
    </xf>
    <xf numFmtId="0" fontId="58" fillId="31" borderId="0" xfId="56" applyFont="1" applyFill="1" applyAlignment="1">
      <alignment horizontal="center" vertical="center"/>
    </xf>
    <xf numFmtId="171" fontId="58" fillId="31" borderId="0" xfId="77" applyNumberFormat="1" applyFont="1" applyFill="1" applyAlignment="1">
      <alignment horizontal="center" vertical="center"/>
    </xf>
    <xf numFmtId="172" fontId="58" fillId="31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4" fontId="57" fillId="0" borderId="0" xfId="67" applyNumberFormat="1" applyFont="1" applyAlignment="1">
      <alignment horizontal="center" vertical="center"/>
    </xf>
    <xf numFmtId="175" fontId="53" fillId="0" borderId="0" xfId="56" applyNumberFormat="1" applyFont="1" applyAlignment="1">
      <alignment horizontal="center" vertical="center"/>
    </xf>
    <xf numFmtId="0" fontId="58" fillId="0" borderId="0" xfId="56" applyFont="1" applyAlignment="1">
      <alignment horizontal="right" vertical="center"/>
    </xf>
    <xf numFmtId="173" fontId="54" fillId="0" borderId="0" xfId="56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53" fillId="0" borderId="0" xfId="56" applyFont="1" applyAlignment="1">
      <alignment horizontal="center" vertical="center" wrapText="1"/>
    </xf>
    <xf numFmtId="3" fontId="54" fillId="0" borderId="0" xfId="56" applyNumberFormat="1" applyFont="1" applyAlignment="1">
      <alignment horizontal="center" vertical="center"/>
    </xf>
    <xf numFmtId="0" fontId="56" fillId="30" borderId="0" xfId="56" applyFont="1" applyFill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1" fontId="61" fillId="0" borderId="0" xfId="77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171" fontId="62" fillId="0" borderId="0" xfId="77" applyNumberFormat="1" applyFont="1" applyAlignment="1">
      <alignment horizontal="center" vertical="center"/>
    </xf>
    <xf numFmtId="3" fontId="57" fillId="0" borderId="0" xfId="56" applyNumberFormat="1" applyFont="1" applyAlignment="1">
      <alignment horizontal="right" vertical="center"/>
    </xf>
    <xf numFmtId="0" fontId="54" fillId="0" borderId="0" xfId="56" applyFont="1" applyAlignment="1">
      <alignment horizontal="right" vertical="center"/>
    </xf>
    <xf numFmtId="1" fontId="54" fillId="0" borderId="0" xfId="56" applyNumberFormat="1" applyFont="1" applyAlignment="1">
      <alignment vertical="center"/>
    </xf>
    <xf numFmtId="171" fontId="60" fillId="31" borderId="0" xfId="56" applyNumberFormat="1" applyFont="1" applyFill="1" applyAlignment="1">
      <alignment horizontal="center" vertical="center"/>
    </xf>
    <xf numFmtId="0" fontId="37" fillId="26" borderId="0" xfId="41" applyFont="1" applyFill="1" applyAlignment="1">
      <alignment vertical="center" wrapText="1"/>
    </xf>
    <xf numFmtId="0" fontId="58" fillId="31" borderId="0" xfId="56" applyFont="1" applyFill="1" applyAlignment="1">
      <alignment horizontal="right" vertical="center"/>
    </xf>
    <xf numFmtId="171" fontId="58" fillId="31" borderId="0" xfId="56" applyNumberFormat="1" applyFont="1" applyFill="1" applyAlignment="1">
      <alignment horizontal="center" vertical="center"/>
    </xf>
    <xf numFmtId="171" fontId="57" fillId="0" borderId="0" xfId="56" applyNumberFormat="1" applyFont="1" applyAlignment="1">
      <alignment horizontal="center" vertical="center"/>
    </xf>
    <xf numFmtId="9" fontId="57" fillId="0" borderId="0" xfId="65" applyFont="1" applyAlignment="1">
      <alignment horizontal="center" vertical="center"/>
    </xf>
    <xf numFmtId="3" fontId="53" fillId="0" borderId="0" xfId="56" applyNumberFormat="1" applyFont="1" applyAlignment="1">
      <alignment horizontal="center" vertical="center"/>
    </xf>
    <xf numFmtId="171" fontId="58" fillId="0" borderId="0" xfId="76" applyNumberFormat="1" applyFont="1" applyAlignment="1">
      <alignment horizontal="center" vertical="center"/>
    </xf>
    <xf numFmtId="171" fontId="63" fillId="0" borderId="0" xfId="56" applyNumberFormat="1" applyFont="1" applyAlignment="1">
      <alignment horizontal="center" vertical="center"/>
    </xf>
    <xf numFmtId="171" fontId="57" fillId="0" borderId="0" xfId="76" applyNumberFormat="1" applyFont="1" applyAlignment="1">
      <alignment horizontal="center" vertical="center"/>
    </xf>
    <xf numFmtId="9" fontId="63" fillId="26" borderId="0" xfId="67" applyFont="1" applyFill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 wrapText="1"/>
    </xf>
    <xf numFmtId="0" fontId="57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4" fillId="0" borderId="0" xfId="66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4" fontId="57" fillId="0" borderId="0" xfId="66" applyNumberFormat="1" applyFont="1" applyAlignment="1">
      <alignment horizontal="center" vertical="center"/>
    </xf>
    <xf numFmtId="0" fontId="54" fillId="0" borderId="0" xfId="56" applyFont="1" applyAlignment="1">
      <alignment vertical="center" wrapText="1"/>
    </xf>
    <xf numFmtId="174" fontId="57" fillId="0" borderId="0" xfId="65" applyNumberFormat="1" applyFont="1" applyAlignment="1">
      <alignment horizontal="center" vertical="center"/>
    </xf>
    <xf numFmtId="0" fontId="65" fillId="0" borderId="0" xfId="0" applyFont="1" applyAlignment="1">
      <alignment vertical="center" wrapText="1"/>
    </xf>
    <xf numFmtId="0" fontId="65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9" fillId="0" borderId="10" xfId="0" applyFont="1" applyBorder="1" applyAlignment="1">
      <alignment horizontal="left" vertical="top" wrapText="1"/>
    </xf>
    <xf numFmtId="3" fontId="49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6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9" xfId="43" applyFont="1" applyFill="1" applyBorder="1" applyAlignment="1">
      <alignment horizontal="left" vertical="center" indent="5"/>
    </xf>
    <xf numFmtId="164" fontId="1" fillId="0" borderId="19" xfId="43" applyNumberFormat="1" applyFont="1" applyFill="1" applyBorder="1" applyAlignment="1">
      <alignment horizontal="left" vertical="center" wrapText="1"/>
    </xf>
    <xf numFmtId="171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49" fontId="26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66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3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1" fillId="34" borderId="19" xfId="43" applyFont="1" applyFill="1" applyBorder="1" applyAlignment="1">
      <alignment horizontal="left" vertical="center" indent="1"/>
    </xf>
    <xf numFmtId="0" fontId="69" fillId="0" borderId="19" xfId="0" applyFont="1" applyFill="1" applyBorder="1" applyAlignment="1">
      <alignment horizontal="left" vertical="center" wrapText="1" indent="7"/>
    </xf>
    <xf numFmtId="0" fontId="69" fillId="0" borderId="0" xfId="43" applyFont="1" applyFill="1" applyAlignment="1">
      <alignment vertical="center"/>
    </xf>
    <xf numFmtId="49" fontId="2" fillId="0" borderId="19" xfId="43" applyNumberFormat="1" applyFont="1" applyFill="1" applyBorder="1" applyAlignment="1">
      <alignment horizontal="center" vertical="center" wrapText="1"/>
    </xf>
    <xf numFmtId="49" fontId="2" fillId="0" borderId="19" xfId="43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center" vertical="center"/>
    </xf>
    <xf numFmtId="49" fontId="1" fillId="34" borderId="19" xfId="0" applyNumberFormat="1" applyFont="1" applyFill="1" applyBorder="1" applyAlignment="1">
      <alignment horizontal="center" vertical="center"/>
    </xf>
    <xf numFmtId="0" fontId="1" fillId="34" borderId="19" xfId="43" applyFont="1" applyFill="1" applyBorder="1" applyAlignment="1">
      <alignment horizontal="center" vertical="center"/>
    </xf>
    <xf numFmtId="49" fontId="69" fillId="0" borderId="19" xfId="0" applyNumberFormat="1" applyFont="1" applyFill="1" applyBorder="1" applyAlignment="1">
      <alignment horizontal="center" vertical="center"/>
    </xf>
    <xf numFmtId="0" fontId="69" fillId="0" borderId="19" xfId="43" applyFont="1" applyFill="1" applyBorder="1" applyAlignment="1">
      <alignment horizontal="center" vertical="center"/>
    </xf>
    <xf numFmtId="167" fontId="1" fillId="0" borderId="19" xfId="43" applyNumberFormat="1" applyFont="1" applyFill="1" applyBorder="1" applyAlignment="1">
      <alignment horizontal="right" vertical="center"/>
    </xf>
    <xf numFmtId="167" fontId="1" fillId="34" borderId="19" xfId="0" applyNumberFormat="1" applyFont="1" applyFill="1" applyBorder="1" applyAlignment="1">
      <alignment horizontal="right"/>
    </xf>
    <xf numFmtId="167" fontId="50" fillId="34" borderId="19" xfId="0" applyNumberFormat="1" applyFont="1" applyFill="1" applyBorder="1" applyAlignment="1">
      <alignment horizontal="right"/>
    </xf>
    <xf numFmtId="167" fontId="50" fillId="0" borderId="19" xfId="0" applyNumberFormat="1" applyFont="1" applyFill="1" applyBorder="1" applyAlignment="1">
      <alignment horizontal="right"/>
    </xf>
    <xf numFmtId="167" fontId="69" fillId="0" borderId="19" xfId="0" applyNumberFormat="1" applyFont="1" applyFill="1" applyBorder="1" applyAlignment="1">
      <alignment horizontal="right"/>
    </xf>
    <xf numFmtId="167" fontId="1" fillId="0" borderId="19" xfId="0" applyNumberFormat="1" applyFont="1" applyFill="1" applyBorder="1" applyAlignment="1">
      <alignment horizontal="right"/>
    </xf>
    <xf numFmtId="0" fontId="1" fillId="34" borderId="19" xfId="43" applyFont="1" applyFill="1" applyBorder="1" applyAlignment="1">
      <alignment horizontal="left" vertical="center" wrapText="1" indent="1"/>
    </xf>
    <xf numFmtId="0" fontId="1" fillId="34" borderId="19" xfId="0" applyFont="1" applyFill="1" applyBorder="1" applyAlignment="1">
      <alignment horizontal="left" vertical="center" wrapText="1" indent="1"/>
    </xf>
    <xf numFmtId="167" fontId="1" fillId="0" borderId="0" xfId="43" applyNumberFormat="1" applyFont="1" applyFill="1" applyAlignment="1">
      <alignment vertical="center"/>
    </xf>
    <xf numFmtId="4" fontId="1" fillId="0" borderId="0" xfId="43" applyNumberFormat="1" applyFont="1" applyFill="1" applyAlignment="1">
      <alignment vertical="center"/>
    </xf>
    <xf numFmtId="176" fontId="1" fillId="0" borderId="0" xfId="43" applyNumberFormat="1" applyFont="1" applyFill="1" applyAlignment="1">
      <alignment vertical="center"/>
    </xf>
    <xf numFmtId="49" fontId="2" fillId="35" borderId="19" xfId="0" applyNumberFormat="1" applyFont="1" applyFill="1" applyBorder="1" applyAlignment="1">
      <alignment horizontal="center" vertical="center"/>
    </xf>
    <xf numFmtId="0" fontId="2" fillId="35" borderId="19" xfId="0" applyFont="1" applyFill="1" applyBorder="1" applyAlignment="1">
      <alignment vertical="center" wrapText="1"/>
    </xf>
    <xf numFmtId="0" fontId="2" fillId="35" borderId="19" xfId="43" applyFont="1" applyFill="1" applyBorder="1" applyAlignment="1">
      <alignment horizontal="center" vertical="center"/>
    </xf>
    <xf numFmtId="167" fontId="2" fillId="35" borderId="19" xfId="0" applyNumberFormat="1" applyFont="1" applyFill="1" applyBorder="1" applyAlignment="1">
      <alignment horizontal="right"/>
    </xf>
    <xf numFmtId="167" fontId="70" fillId="35" borderId="19" xfId="0" applyNumberFormat="1" applyFont="1" applyFill="1" applyBorder="1" applyAlignment="1">
      <alignment horizontal="right"/>
    </xf>
    <xf numFmtId="167" fontId="70" fillId="35" borderId="19" xfId="0" applyNumberFormat="1" applyFont="1" applyFill="1" applyBorder="1" applyAlignment="1">
      <alignment horizontal="right" vertical="center"/>
    </xf>
    <xf numFmtId="0" fontId="2" fillId="26" borderId="0" xfId="43" applyFont="1" applyFill="1" applyAlignment="1">
      <alignment vertical="center"/>
    </xf>
    <xf numFmtId="167" fontId="2" fillId="0" borderId="0" xfId="43" applyNumberFormat="1" applyFont="1" applyFill="1" applyAlignment="1">
      <alignment vertical="center"/>
    </xf>
    <xf numFmtId="3" fontId="1" fillId="0" borderId="0" xfId="43" applyNumberFormat="1" applyFont="1" applyFill="1" applyAlignment="1">
      <alignment vertical="center"/>
    </xf>
    <xf numFmtId="167" fontId="2" fillId="35" borderId="19" xfId="71" applyNumberFormat="1" applyFont="1" applyFill="1" applyBorder="1" applyAlignment="1">
      <alignment vertical="center"/>
    </xf>
    <xf numFmtId="167" fontId="1" fillId="0" borderId="19" xfId="43" applyNumberFormat="1" applyFont="1" applyFill="1" applyBorder="1" applyAlignment="1">
      <alignment vertical="center"/>
    </xf>
    <xf numFmtId="167" fontId="1" fillId="34" borderId="19" xfId="0" applyNumberFormat="1" applyFont="1" applyFill="1" applyBorder="1" applyAlignment="1">
      <alignment vertical="center"/>
    </xf>
    <xf numFmtId="167" fontId="1" fillId="34" borderId="19" xfId="71" applyNumberFormat="1" applyFont="1" applyFill="1" applyBorder="1" applyAlignment="1">
      <alignment vertical="center"/>
    </xf>
    <xf numFmtId="167" fontId="1" fillId="34" borderId="19" xfId="0" applyNumberFormat="1" applyFont="1" applyFill="1" applyBorder="1" applyAlignment="1"/>
    <xf numFmtId="167" fontId="50" fillId="34" borderId="19" xfId="0" applyNumberFormat="1" applyFont="1" applyFill="1" applyBorder="1" applyAlignment="1"/>
    <xf numFmtId="167" fontId="70" fillId="35" borderId="19" xfId="0" applyNumberFormat="1" applyFont="1" applyFill="1" applyBorder="1" applyAlignment="1"/>
    <xf numFmtId="167" fontId="50" fillId="0" borderId="19" xfId="0" applyNumberFormat="1" applyFont="1" applyFill="1" applyBorder="1" applyAlignment="1"/>
    <xf numFmtId="167" fontId="69" fillId="0" borderId="19" xfId="0" applyNumberFormat="1" applyFont="1" applyFill="1" applyBorder="1" applyAlignment="1"/>
    <xf numFmtId="167" fontId="1" fillId="0" borderId="19" xfId="0" applyNumberFormat="1" applyFont="1" applyFill="1" applyBorder="1" applyAlignment="1"/>
    <xf numFmtId="167" fontId="50" fillId="0" borderId="19" xfId="0" applyNumberFormat="1" applyFont="1" applyFill="1" applyBorder="1" applyAlignment="1">
      <alignment vertical="center"/>
    </xf>
    <xf numFmtId="167" fontId="70" fillId="35" borderId="19" xfId="0" applyNumberFormat="1" applyFont="1" applyFill="1" applyBorder="1" applyAlignment="1">
      <alignment vertical="center"/>
    </xf>
    <xf numFmtId="167" fontId="1" fillId="34" borderId="19" xfId="43" applyNumberFormat="1" applyFont="1" applyFill="1" applyBorder="1" applyAlignment="1">
      <alignment vertical="center"/>
    </xf>
    <xf numFmtId="167" fontId="69" fillId="0" borderId="19" xfId="43" applyNumberFormat="1" applyFont="1" applyFill="1" applyBorder="1" applyAlignment="1">
      <alignment vertical="center"/>
    </xf>
    <xf numFmtId="167" fontId="2" fillId="35" borderId="19" xfId="43" applyNumberFormat="1" applyFont="1" applyFill="1" applyBorder="1" applyAlignment="1">
      <alignment vertical="center"/>
    </xf>
    <xf numFmtId="170" fontId="2" fillId="0" borderId="0" xfId="43" applyNumberFormat="1" applyFont="1" applyFill="1" applyAlignment="1">
      <alignment vertical="center"/>
    </xf>
    <xf numFmtId="170" fontId="1" fillId="0" borderId="0" xfId="43" applyNumberFormat="1" applyFont="1" applyFill="1" applyAlignment="1">
      <alignment vertical="center"/>
    </xf>
    <xf numFmtId="177" fontId="2" fillId="0" borderId="0" xfId="43" applyNumberFormat="1" applyFont="1" applyFill="1" applyAlignment="1">
      <alignment vertical="center"/>
    </xf>
    <xf numFmtId="0" fontId="54" fillId="0" borderId="19" xfId="0" applyFont="1" applyFill="1" applyBorder="1" applyAlignment="1">
      <alignment horizontal="center" vertical="center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9" xfId="43" applyNumberFormat="1" applyFont="1" applyFill="1" applyBorder="1" applyAlignment="1">
      <alignment horizontal="center" vertical="center" wrapText="1"/>
    </xf>
    <xf numFmtId="49" fontId="1" fillId="0" borderId="0" xfId="43" applyNumberFormat="1" applyFont="1" applyFill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0" fontId="57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Border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7" fillId="0" borderId="0" xfId="56" applyFont="1" applyAlignment="1">
      <alignment horizontal="left" vertical="center" wrapText="1"/>
    </xf>
    <xf numFmtId="0" fontId="57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2" fillId="0" borderId="26" xfId="43" applyFont="1" applyFill="1" applyBorder="1" applyAlignment="1">
      <alignment horizontal="center" vertical="center" wrapText="1"/>
    </xf>
    <xf numFmtId="0" fontId="2" fillId="0" borderId="0" xfId="43" applyFont="1" applyFill="1" applyBorder="1" applyAlignment="1">
      <alignment horizontal="center" vertical="center" wrapText="1"/>
    </xf>
    <xf numFmtId="0" fontId="2" fillId="0" borderId="29" xfId="43" applyFont="1" applyFill="1" applyBorder="1" applyAlignment="1">
      <alignment horizontal="center" vertical="center" wrapText="1"/>
    </xf>
    <xf numFmtId="49" fontId="3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41" fillId="0" borderId="0" xfId="43" applyFont="1" applyFill="1" applyAlignment="1">
      <alignment horizontal="center" vertical="center" wrapText="1"/>
    </xf>
    <xf numFmtId="0" fontId="68" fillId="26" borderId="0" xfId="43" applyFont="1" applyFill="1" applyAlignment="1">
      <alignment horizontal="center" vertical="center" wrapText="1"/>
    </xf>
    <xf numFmtId="49" fontId="2" fillId="36" borderId="19" xfId="43" applyNumberFormat="1" applyFont="1" applyFill="1" applyBorder="1" applyAlignment="1">
      <alignment horizontal="center" vertical="center"/>
    </xf>
    <xf numFmtId="49" fontId="71" fillId="36" borderId="19" xfId="43" applyNumberFormat="1" applyFont="1" applyFill="1" applyBorder="1" applyAlignment="1">
      <alignment horizontal="center" vertical="center"/>
    </xf>
    <xf numFmtId="0" fontId="66" fillId="0" borderId="0" xfId="0" applyFont="1" applyFill="1" applyAlignment="1">
      <alignment horizontal="center" vertical="center"/>
    </xf>
    <xf numFmtId="0" fontId="67" fillId="0" borderId="0" xfId="0" applyFont="1" applyFill="1" applyAlignment="1">
      <alignment horizontal="center" vertical="top"/>
    </xf>
    <xf numFmtId="0" fontId="66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top" wrapText="1"/>
    </xf>
    <xf numFmtId="49" fontId="71" fillId="0" borderId="19" xfId="43" applyNumberFormat="1" applyFont="1" applyFill="1" applyBorder="1" applyAlignment="1">
      <alignment horizontal="center" vertical="center"/>
    </xf>
    <xf numFmtId="49" fontId="2" fillId="0" borderId="19" xfId="43" applyNumberFormat="1" applyFont="1" applyFill="1" applyBorder="1" applyAlignment="1">
      <alignment horizontal="center" vertical="center" wrapText="1"/>
    </xf>
    <xf numFmtId="167" fontId="1" fillId="0" borderId="19" xfId="43" applyNumberFormat="1" applyFont="1" applyFill="1" applyBorder="1" applyAlignment="1">
      <alignment horizontal="center" vertical="center"/>
    </xf>
    <xf numFmtId="167" fontId="50" fillId="0" borderId="19" xfId="0" applyNumberFormat="1" applyFont="1" applyFill="1" applyBorder="1"/>
    <xf numFmtId="0" fontId="50" fillId="0" borderId="19" xfId="0" applyFont="1" applyFill="1" applyBorder="1" applyAlignment="1">
      <alignment horizontal="center" vertical="center"/>
    </xf>
    <xf numFmtId="167" fontId="50" fillId="0" borderId="19" xfId="0" applyNumberFormat="1" applyFont="1" applyFill="1" applyBorder="1" applyAlignment="1">
      <alignment horizontal="center" vertical="center"/>
    </xf>
    <xf numFmtId="0" fontId="50" fillId="0" borderId="19" xfId="0" applyFont="1" applyFill="1" applyBorder="1"/>
    <xf numFmtId="169" fontId="50" fillId="0" borderId="19" xfId="0" applyNumberFormat="1" applyFont="1" applyFill="1" applyBorder="1"/>
    <xf numFmtId="167" fontId="1" fillId="0" borderId="19" xfId="0" applyNumberFormat="1" applyFont="1" applyFill="1" applyBorder="1" applyAlignment="1">
      <alignment horizontal="center" vertical="center"/>
    </xf>
    <xf numFmtId="170" fontId="1" fillId="0" borderId="19" xfId="43" applyNumberFormat="1" applyFont="1" applyFill="1" applyBorder="1" applyAlignment="1">
      <alignment horizontal="center" vertical="center"/>
    </xf>
    <xf numFmtId="170" fontId="1" fillId="0" borderId="19" xfId="0" applyNumberFormat="1" applyFont="1" applyFill="1" applyBorder="1" applyAlignment="1">
      <alignment horizontal="center" vertical="center"/>
    </xf>
    <xf numFmtId="170" fontId="1" fillId="29" borderId="19" xfId="43" applyNumberFormat="1" applyFont="1" applyFill="1" applyBorder="1" applyAlignment="1">
      <alignment horizontal="center" vertical="center"/>
    </xf>
    <xf numFmtId="170" fontId="1" fillId="29" borderId="19" xfId="0" applyNumberFormat="1" applyFont="1" applyFill="1" applyBorder="1" applyAlignment="1">
      <alignment horizontal="center" vertical="center"/>
    </xf>
    <xf numFmtId="167" fontId="1" fillId="0" borderId="19" xfId="0" applyNumberFormat="1" applyFont="1" applyFill="1" applyBorder="1" applyAlignment="1">
      <alignment horizontal="center" vertical="center" wrapText="1"/>
    </xf>
    <xf numFmtId="169" fontId="1" fillId="0" borderId="19" xfId="43" applyNumberFormat="1" applyFont="1" applyFill="1" applyBorder="1" applyAlignment="1">
      <alignment horizontal="center" vertical="center"/>
    </xf>
    <xf numFmtId="169" fontId="1" fillId="0" borderId="19" xfId="0" applyNumberFormat="1" applyFont="1" applyFill="1" applyBorder="1" applyAlignment="1">
      <alignment horizontal="center" vertical="center" wrapText="1"/>
    </xf>
    <xf numFmtId="169" fontId="1" fillId="29" borderId="19" xfId="43" applyNumberFormat="1" applyFont="1" applyFill="1" applyBorder="1" applyAlignment="1">
      <alignment horizontal="center" vertical="center"/>
    </xf>
    <xf numFmtId="169" fontId="1" fillId="29" borderId="19" xfId="0" applyNumberFormat="1" applyFont="1" applyFill="1" applyBorder="1" applyAlignment="1">
      <alignment horizontal="center" vertical="center" wrapText="1"/>
    </xf>
    <xf numFmtId="170" fontId="1" fillId="0" borderId="19" xfId="0" applyNumberFormat="1" applyFont="1" applyFill="1" applyBorder="1" applyAlignment="1">
      <alignment horizontal="center" vertical="center" wrapText="1"/>
    </xf>
    <xf numFmtId="170" fontId="1" fillId="29" borderId="19" xfId="0" applyNumberFormat="1" applyFont="1" applyFill="1" applyBorder="1" applyAlignment="1">
      <alignment horizontal="center" vertical="center" wrapText="1"/>
    </xf>
    <xf numFmtId="169" fontId="1" fillId="0" borderId="19" xfId="0" applyNumberFormat="1" applyFont="1" applyFill="1" applyBorder="1" applyAlignment="1">
      <alignment horizontal="center" vertical="center"/>
    </xf>
    <xf numFmtId="169" fontId="1" fillId="29" borderId="19" xfId="0" applyNumberFormat="1" applyFont="1" applyFill="1" applyBorder="1" applyAlignment="1">
      <alignment horizontal="center" vertical="center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90;&#1086;&#1096;&#1080;&#1085;&#1072;%20&#1045;.&#1041;/&#1057;&#1077;&#1073;&#1077;&#1089;&#1090;&#1086;&#1080;&#1084;&#1086;&#1089;&#1090;&#1100;/2018/&#1057;&#1077;&#1073;&#1077;&#1089;&#1090;&#1086;&#1080;&#1084;&#1086;&#1089;&#1090;&#1100;%202018%20&#1075;&#1086;&#1076;%2012%20&#1084;&#1077;&#10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90;&#1086;&#1096;&#1080;&#1085;&#1072;%20&#1045;.&#1041;/&#1055;&#1088;&#1086;&#1080;&#1079;&#1074;&#1086;&#1076;&#1089;&#1090;&#1074;&#1077;&#1085;&#1085;&#1072;&#1103;%20&#1087;&#1088;&#1086;&#1075;&#1088;&#1072;&#1084;&#1084;&#1072;/2020/&#1055;&#1055;%20&#1085;&#1072;%202020%20&#1075;&#1086;&#1076;%20(&#1069;&#1083;&#1103;%2005.08.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90;&#1086;&#1096;&#1080;&#1085;&#1072;%20&#1045;.&#1041;/&#1055;&#1088;&#1086;&#1080;&#1079;&#1074;&#1086;&#1076;&#1089;&#1090;&#1074;&#1077;&#1085;&#1085;&#1072;&#1103;%20&#1087;&#1088;&#1086;&#1075;&#1088;&#1072;&#1084;&#1084;&#1072;/2021/&#1055;&#1055;%20&#1085;&#1072;%202021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ЗЕРВ"/>
      <sheetName val="ремонты"/>
      <sheetName val="АТC"/>
      <sheetName val="ЕДС"/>
      <sheetName val="тепло "/>
      <sheetName val="теплоноситель"/>
      <sheetName val="эл.эн"/>
      <sheetName val="вода "/>
      <sheetName val="стоки"/>
      <sheetName val="прочие"/>
      <sheetName val="ГС"/>
      <sheetName val="всп.отнять"/>
      <sheetName val="вспом.подр."/>
      <sheetName val="АУП"/>
      <sheetName val="АУП (с коммерч.расх)"/>
      <sheetName val="смета помесячно"/>
      <sheetName val="смета по видам"/>
      <sheetName val="смета помесячно, в т.ч. коммерч"/>
      <sheetName val="смета по видам, в т.ч. коммерч."/>
      <sheetName val="Коммерческие расходы"/>
      <sheetName val="свер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8">
          <cell r="O8">
            <v>1610201.2811700001</v>
          </cell>
        </row>
        <row r="22">
          <cell r="O22">
            <v>743859.60894000006</v>
          </cell>
        </row>
        <row r="27">
          <cell r="O27">
            <v>135734.33773999999</v>
          </cell>
        </row>
        <row r="28">
          <cell r="O28">
            <v>63605.919540000003</v>
          </cell>
        </row>
        <row r="30">
          <cell r="O30">
            <v>26395.915400000002</v>
          </cell>
        </row>
        <row r="31">
          <cell r="O31">
            <v>2878.3742999999999</v>
          </cell>
        </row>
        <row r="32">
          <cell r="O32">
            <v>72800.570879999985</v>
          </cell>
        </row>
        <row r="39">
          <cell r="O39">
            <v>348915.24572000001</v>
          </cell>
        </row>
        <row r="45">
          <cell r="O45">
            <v>106032.39894999999</v>
          </cell>
        </row>
        <row r="51">
          <cell r="O51">
            <v>46493.697139999997</v>
          </cell>
        </row>
        <row r="52">
          <cell r="O52">
            <v>17280.17842</v>
          </cell>
        </row>
        <row r="57">
          <cell r="O57">
            <v>22534.829559999998</v>
          </cell>
        </row>
        <row r="76">
          <cell r="O76">
            <v>430.36711999999994</v>
          </cell>
        </row>
        <row r="80">
          <cell r="O80">
            <v>754.04061999999988</v>
          </cell>
        </row>
        <row r="81">
          <cell r="O81">
            <v>2044.1560000000002</v>
          </cell>
        </row>
        <row r="82">
          <cell r="O82">
            <v>411.11</v>
          </cell>
        </row>
        <row r="83">
          <cell r="O83">
            <v>7503.643</v>
          </cell>
        </row>
      </sheetData>
      <sheetData sheetId="18">
        <row r="33">
          <cell r="N33">
            <v>153668.69761610075</v>
          </cell>
        </row>
      </sheetData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АТС всего"/>
      <sheetName val="АТП экспл."/>
      <sheetName val="АТП ремонт"/>
      <sheetName val="цены"/>
      <sheetName val="потери ээ"/>
      <sheetName val="оплата ФСК ЕЭС"/>
      <sheetName val="Дисбаланс"/>
      <sheetName val="тепло "/>
      <sheetName val="теплоноситель"/>
      <sheetName val="эл.эн"/>
      <sheetName val="вода "/>
      <sheetName val="стоки"/>
      <sheetName val="ГС"/>
      <sheetName val="ЕДС"/>
      <sheetName val="вспом.подр."/>
      <sheetName val="АТС"/>
      <sheetName val="АУП"/>
      <sheetName val="Пр.услуги"/>
      <sheetName val="план сс, приб."/>
      <sheetName val="смета"/>
      <sheetName val="смета по видам"/>
      <sheetName val="циркуляция"/>
      <sheetName val="резерв по подразд."/>
      <sheetName val="фот для ПП"/>
      <sheetName val="резерв по видам"/>
      <sheetName val="резерв ГС"/>
      <sheetName val="ремонты"/>
      <sheetName val="ремонты (полная потреб.)"/>
      <sheetName val="экспл.работы"/>
      <sheetName val="кап.вложения"/>
      <sheetName val="охрана труда"/>
      <sheetName val="поверка приборов"/>
      <sheetName val="охрана объектов"/>
      <sheetName val="ср-ва пожаротуш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/>
      <sheetData sheetId="20">
        <row r="41">
          <cell r="P41">
            <v>163052.29230130033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АТС всего"/>
      <sheetName val="АТП экспл."/>
      <sheetName val="АТП ремонт"/>
      <sheetName val="цены"/>
      <sheetName val="потери ээ"/>
      <sheetName val="оплата ФСК ЕЭС"/>
      <sheetName val="Дисбаланс"/>
      <sheetName val="тепло "/>
      <sheetName val="теплоноситель"/>
      <sheetName val="эл.эн"/>
      <sheetName val="вода "/>
      <sheetName val="стоки"/>
      <sheetName val="ГС"/>
      <sheetName val="ЕДС"/>
      <sheetName val="вспом.подр."/>
      <sheetName val="АТС"/>
      <sheetName val="АТС (распред. на всп.подр.)"/>
      <sheetName val="АУП ПП"/>
      <sheetName val="АУП"/>
      <sheetName val="Пр.услуги"/>
      <sheetName val="план сс, приб."/>
      <sheetName val="смета"/>
      <sheetName val="смета по видам"/>
      <sheetName val="циркуляция"/>
      <sheetName val="резерв по подразд."/>
      <sheetName val="фот для ПП"/>
      <sheetName val="резерв по видам"/>
      <sheetName val="резерв ГС"/>
      <sheetName val="ремонты"/>
      <sheetName val="ремонты (полная потреб.)"/>
      <sheetName val="экспл.работы"/>
      <sheetName val="кап.вложения"/>
      <sheetName val="охрана труда (корр.)"/>
      <sheetName val="охрана труда (полн.потреб.)"/>
      <sheetName val="поверка приборов"/>
      <sheetName val="охрана объектов"/>
      <sheetName val="пож.безопасност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45">
          <cell r="D145">
            <v>168524.67811809131</v>
          </cell>
        </row>
      </sheetData>
      <sheetData sheetId="8">
        <row r="135">
          <cell r="D135">
            <v>4451.5685175136605</v>
          </cell>
        </row>
      </sheetData>
      <sheetData sheetId="9">
        <row r="126">
          <cell r="D126">
            <v>34248.347489113257</v>
          </cell>
        </row>
      </sheetData>
      <sheetData sheetId="10">
        <row r="113">
          <cell r="S113">
            <v>3743.0599691541547</v>
          </cell>
        </row>
      </sheetData>
      <sheetData sheetId="11">
        <row r="131">
          <cell r="D131">
            <v>5707.845808306186</v>
          </cell>
        </row>
      </sheetData>
      <sheetData sheetId="12">
        <row r="110">
          <cell r="R110">
            <v>129.93440563435956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94">
          <cell r="P94">
            <v>158485.84702403488</v>
          </cell>
        </row>
      </sheetData>
      <sheetData sheetId="19">
        <row r="19">
          <cell r="D19">
            <v>12.894790963901764</v>
          </cell>
        </row>
      </sheetData>
      <sheetData sheetId="20" refreshError="1"/>
      <sheetData sheetId="21">
        <row r="15">
          <cell r="O15">
            <v>1893812.8568700796</v>
          </cell>
        </row>
      </sheetData>
      <sheetData sheetId="22">
        <row r="41">
          <cell r="P41">
            <v>150912.50313787427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365" t="s">
        <v>233</v>
      </c>
      <c r="B1" s="366"/>
      <c r="C1" s="366"/>
      <c r="D1" s="366"/>
      <c r="E1" s="366"/>
      <c r="F1" s="366"/>
      <c r="G1" s="366"/>
    </row>
    <row r="2" spans="1:8" ht="16.5" thickBot="1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4</v>
      </c>
      <c r="C68" s="87"/>
      <c r="D68" s="91"/>
      <c r="E68" s="91"/>
      <c r="F68" s="91"/>
      <c r="G68" s="80"/>
    </row>
    <row r="69" spans="1:8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367" t="s">
        <v>318</v>
      </c>
      <c r="B72" s="367"/>
      <c r="C72" s="367"/>
      <c r="D72" s="367"/>
      <c r="E72" s="367"/>
      <c r="F72" s="367"/>
      <c r="G72" s="367"/>
    </row>
    <row r="73" spans="1:8" ht="15">
      <c r="A73" s="367"/>
      <c r="B73" s="367"/>
      <c r="C73" s="367"/>
      <c r="D73" s="367"/>
      <c r="E73" s="367"/>
      <c r="F73" s="367"/>
      <c r="G73" s="367"/>
    </row>
    <row r="74" spans="1:8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330</v>
      </c>
      <c r="B112" s="146"/>
      <c r="C112" s="147"/>
      <c r="D112" s="147"/>
      <c r="E112" s="147"/>
      <c r="F112" s="147"/>
      <c r="G112" s="144"/>
    </row>
    <row r="113" spans="1:12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339</v>
      </c>
      <c r="B118" s="146"/>
      <c r="C118" s="147"/>
      <c r="D118" s="147"/>
      <c r="E118" s="147"/>
      <c r="F118" s="147"/>
      <c r="G118" s="144"/>
    </row>
    <row r="119" spans="1:12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367" t="s">
        <v>344</v>
      </c>
      <c r="B122" s="367"/>
      <c r="C122" s="367"/>
      <c r="D122" s="367"/>
      <c r="E122" s="367"/>
      <c r="F122" s="367"/>
      <c r="G122" s="367"/>
      <c r="H122" s="110"/>
      <c r="I122" s="110"/>
      <c r="J122" s="110"/>
      <c r="K122" s="110"/>
      <c r="L122" s="110"/>
    </row>
    <row r="123" spans="1:12">
      <c r="A123" s="367"/>
      <c r="B123" s="367"/>
      <c r="C123" s="367"/>
      <c r="D123" s="367"/>
      <c r="E123" s="367"/>
      <c r="F123" s="367"/>
      <c r="G123" s="367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68" t="s">
        <v>399</v>
      </c>
      <c r="I198" s="152"/>
    </row>
    <row r="199" spans="1:9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68"/>
      <c r="I199" s="152"/>
    </row>
    <row r="200" spans="1:9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69" t="s">
        <v>403</v>
      </c>
      <c r="I204" s="152"/>
    </row>
    <row r="205" spans="1:9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69"/>
      <c r="I205" s="152"/>
    </row>
    <row r="206" spans="1:9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69"/>
      <c r="I206" s="152"/>
    </row>
    <row r="207" spans="1:9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69"/>
      <c r="I207" s="213"/>
    </row>
    <row r="208" spans="1:9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64" t="s">
        <v>464</v>
      </c>
      <c r="I286" s="152"/>
    </row>
    <row r="287" spans="1:9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64"/>
      <c r="I287" s="152"/>
    </row>
    <row r="288" spans="1:9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64"/>
      <c r="I288" s="152"/>
    </row>
    <row r="289" spans="1:9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64"/>
      <c r="I289" s="152"/>
    </row>
    <row r="290" spans="1:9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64"/>
      <c r="I290" s="152"/>
    </row>
    <row r="291" spans="1:9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64"/>
      <c r="I291" s="152"/>
    </row>
    <row r="292" spans="1:9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566"/>
  <sheetViews>
    <sheetView tabSelected="1" view="pageBreakPreview" zoomScale="55" zoomScaleNormal="40" zoomScaleSheetLayoutView="55" workbookViewId="0">
      <selection activeCell="AB77" sqref="AB77"/>
    </sheetView>
  </sheetViews>
  <sheetFormatPr defaultColWidth="10.28515625" defaultRowHeight="15.75" outlineLevelRow="1"/>
  <cols>
    <col min="1" max="1" width="10.140625" style="296" customWidth="1"/>
    <col min="2" max="2" width="85.28515625" style="288" customWidth="1"/>
    <col min="3" max="3" width="12.57031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9.42578125" style="291" customWidth="1"/>
    <col min="8" max="8" width="15.28515625" style="291" customWidth="1"/>
    <col min="9" max="9" width="19.85546875" style="291" customWidth="1"/>
    <col min="10" max="10" width="15.140625" style="291" customWidth="1"/>
    <col min="11" max="11" width="19.85546875" style="291" customWidth="1"/>
    <col min="12" max="12" width="15" style="291" customWidth="1"/>
    <col min="13" max="13" width="18.85546875" style="291" customWidth="1"/>
    <col min="14" max="14" width="15" style="291" customWidth="1"/>
    <col min="15" max="15" width="18.85546875" style="291" customWidth="1"/>
    <col min="16" max="16" width="13.5703125" style="291" customWidth="1"/>
    <col min="17" max="17" width="19.5703125" style="291" customWidth="1"/>
    <col min="18" max="16384" width="10.28515625" style="291"/>
  </cols>
  <sheetData>
    <row r="1" spans="1:17" ht="15.6" customHeight="1">
      <c r="A1" s="377" t="s">
        <v>1171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</row>
    <row r="2" spans="1:17" ht="15.6" customHeight="1">
      <c r="A2" s="377"/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</row>
    <row r="4" spans="1:17" ht="21.75" customHeight="1">
      <c r="A4" s="381" t="s">
        <v>1172</v>
      </c>
      <c r="B4" s="381"/>
      <c r="C4" s="381"/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  <c r="P4" s="381"/>
      <c r="Q4" s="381"/>
    </row>
    <row r="5" spans="1:17">
      <c r="A5" s="382" t="s">
        <v>1141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  <c r="O5" s="382"/>
      <c r="P5" s="382"/>
      <c r="Q5" s="382"/>
    </row>
    <row r="6" spans="1:17" ht="31.15" customHeight="1">
      <c r="A6" s="381" t="s">
        <v>1173</v>
      </c>
      <c r="B6" s="381"/>
      <c r="C6" s="381"/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381"/>
      <c r="P6" s="381"/>
      <c r="Q6" s="381"/>
    </row>
    <row r="7" spans="1:17" ht="30" customHeight="1">
      <c r="A7" s="381" t="s">
        <v>1174</v>
      </c>
      <c r="B7" s="381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1"/>
      <c r="Q7" s="381"/>
    </row>
    <row r="8" spans="1:17" ht="18.75">
      <c r="B8" s="299"/>
    </row>
    <row r="9" spans="1:17" ht="63" customHeight="1">
      <c r="A9" s="383" t="s">
        <v>1175</v>
      </c>
      <c r="B9" s="383"/>
      <c r="C9" s="383"/>
      <c r="D9" s="383"/>
      <c r="E9" s="383"/>
      <c r="F9" s="383"/>
      <c r="G9" s="383"/>
      <c r="H9" s="383"/>
      <c r="I9" s="383"/>
      <c r="J9" s="383"/>
      <c r="K9" s="383"/>
      <c r="L9" s="383"/>
      <c r="M9" s="383"/>
      <c r="N9" s="383"/>
      <c r="O9" s="383"/>
      <c r="P9" s="383"/>
      <c r="Q9" s="383"/>
    </row>
    <row r="10" spans="1:17" ht="12.6" customHeight="1">
      <c r="A10" s="384" t="s">
        <v>1142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</row>
    <row r="11" spans="1:17">
      <c r="A11" s="291"/>
      <c r="B11" s="291"/>
      <c r="C11" s="291"/>
      <c r="D11" s="291"/>
      <c r="E11" s="291"/>
      <c r="F11" s="291"/>
    </row>
    <row r="12" spans="1:17">
      <c r="A12" s="291"/>
      <c r="B12" s="291"/>
      <c r="C12" s="291"/>
      <c r="D12" s="291"/>
      <c r="E12" s="291"/>
      <c r="F12" s="291"/>
    </row>
    <row r="13" spans="1:17" ht="18.75" customHeight="1">
      <c r="A13" s="378" t="s">
        <v>1120</v>
      </c>
      <c r="B13" s="378"/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378"/>
      <c r="O13" s="378"/>
      <c r="P13" s="378"/>
      <c r="Q13" s="378"/>
    </row>
    <row r="14" spans="1:17" ht="35.25" customHeight="1">
      <c r="A14" s="386" t="s">
        <v>1123</v>
      </c>
      <c r="B14" s="376" t="s">
        <v>1</v>
      </c>
      <c r="C14" s="376" t="s">
        <v>1124</v>
      </c>
      <c r="D14" s="309" t="s">
        <v>1166</v>
      </c>
      <c r="E14" s="309" t="s">
        <v>1165</v>
      </c>
      <c r="F14" s="376" t="s">
        <v>1164</v>
      </c>
      <c r="G14" s="376"/>
      <c r="H14" s="376" t="s">
        <v>1161</v>
      </c>
      <c r="I14" s="376"/>
      <c r="J14" s="376" t="s">
        <v>1162</v>
      </c>
      <c r="K14" s="376"/>
      <c r="L14" s="376" t="s">
        <v>1163</v>
      </c>
      <c r="M14" s="376"/>
      <c r="N14" s="376" t="s">
        <v>1170</v>
      </c>
      <c r="O14" s="376"/>
      <c r="P14" s="376" t="s">
        <v>519</v>
      </c>
      <c r="Q14" s="376"/>
    </row>
    <row r="15" spans="1:17" ht="63">
      <c r="A15" s="386"/>
      <c r="B15" s="376"/>
      <c r="C15" s="376"/>
      <c r="D15" s="309" t="s">
        <v>191</v>
      </c>
      <c r="E15" s="309" t="s">
        <v>191</v>
      </c>
      <c r="F15" s="363" t="s">
        <v>1177</v>
      </c>
      <c r="G15" s="363" t="s">
        <v>191</v>
      </c>
      <c r="H15" s="363" t="s">
        <v>1177</v>
      </c>
      <c r="I15" s="363" t="s">
        <v>1176</v>
      </c>
      <c r="J15" s="363" t="s">
        <v>1177</v>
      </c>
      <c r="K15" s="363" t="s">
        <v>1176</v>
      </c>
      <c r="L15" s="363" t="s">
        <v>1177</v>
      </c>
      <c r="M15" s="363" t="s">
        <v>191</v>
      </c>
      <c r="N15" s="363" t="s">
        <v>1177</v>
      </c>
      <c r="O15" s="363" t="s">
        <v>191</v>
      </c>
      <c r="P15" s="309" t="s">
        <v>1078</v>
      </c>
      <c r="Q15" s="309" t="s">
        <v>604</v>
      </c>
    </row>
    <row r="16" spans="1:17" s="306" customFormat="1">
      <c r="A16" s="314">
        <v>1</v>
      </c>
      <c r="B16" s="309">
        <v>2</v>
      </c>
      <c r="C16" s="309">
        <v>3</v>
      </c>
      <c r="D16" s="313" t="s">
        <v>52</v>
      </c>
      <c r="E16" s="313" t="s">
        <v>55</v>
      </c>
      <c r="F16" s="313" t="s">
        <v>1079</v>
      </c>
      <c r="G16" s="313" t="s">
        <v>1080</v>
      </c>
      <c r="H16" s="313" t="s">
        <v>1081</v>
      </c>
      <c r="I16" s="313" t="s">
        <v>1082</v>
      </c>
      <c r="J16" s="313" t="s">
        <v>1083</v>
      </c>
      <c r="K16" s="313" t="s">
        <v>1084</v>
      </c>
      <c r="L16" s="313" t="s">
        <v>1085</v>
      </c>
      <c r="M16" s="313" t="s">
        <v>1086</v>
      </c>
      <c r="N16" s="313" t="s">
        <v>1085</v>
      </c>
      <c r="O16" s="313" t="s">
        <v>1086</v>
      </c>
      <c r="P16" s="314" t="s">
        <v>1088</v>
      </c>
      <c r="Q16" s="309">
        <v>6</v>
      </c>
    </row>
    <row r="17" spans="1:19" s="300" customFormat="1">
      <c r="A17" s="379" t="s">
        <v>1134</v>
      </c>
      <c r="B17" s="379"/>
      <c r="C17" s="379"/>
      <c r="D17" s="379"/>
      <c r="E17" s="379"/>
      <c r="F17" s="379"/>
      <c r="G17" s="379"/>
      <c r="H17" s="379"/>
      <c r="I17" s="379"/>
      <c r="J17" s="379"/>
      <c r="K17" s="379"/>
      <c r="L17" s="379"/>
      <c r="M17" s="379"/>
      <c r="N17" s="379"/>
      <c r="O17" s="379"/>
      <c r="P17" s="379"/>
      <c r="Q17" s="379"/>
    </row>
    <row r="18" spans="1:19" s="306" customFormat="1" outlineLevel="1">
      <c r="A18" s="332" t="s">
        <v>16</v>
      </c>
      <c r="B18" s="333" t="s">
        <v>1133</v>
      </c>
      <c r="C18" s="334" t="s">
        <v>748</v>
      </c>
      <c r="D18" s="341">
        <f t="shared" ref="D18:L18" si="0">D23+D24+D26+D32</f>
        <v>1506.2716332899997</v>
      </c>
      <c r="E18" s="341">
        <f t="shared" si="0"/>
        <v>1610.2012811700004</v>
      </c>
      <c r="F18" s="341">
        <f t="shared" si="0"/>
        <v>1784.3861357674946</v>
      </c>
      <c r="G18" s="341">
        <f t="shared" si="0"/>
        <v>1700.80605786</v>
      </c>
      <c r="H18" s="341">
        <f t="shared" si="0"/>
        <v>1873.8253712564399</v>
      </c>
      <c r="I18" s="341">
        <f t="shared" si="0"/>
        <v>1701.76833016</v>
      </c>
      <c r="J18" s="341">
        <f t="shared" si="0"/>
        <v>1893.8128568700799</v>
      </c>
      <c r="K18" s="341">
        <f t="shared" si="0"/>
        <v>1927.7014167400002</v>
      </c>
      <c r="L18" s="341">
        <f t="shared" si="0"/>
        <v>1976.1855831057887</v>
      </c>
      <c r="M18" s="341">
        <f t="shared" ref="M18:N18" si="1">M23+M24+M26+M32</f>
        <v>2015.30674546</v>
      </c>
      <c r="N18" s="341">
        <f t="shared" si="1"/>
        <v>2261.69821737555</v>
      </c>
      <c r="O18" s="341">
        <f t="shared" ref="O18" si="2">O23+O24+O26+O32</f>
        <v>2292.7422548099998</v>
      </c>
      <c r="P18" s="335">
        <f>H18+J18+L18+N18</f>
        <v>8005.5220286078584</v>
      </c>
      <c r="Q18" s="335">
        <f>I18+K18+M18+O18</f>
        <v>7937.518747170001</v>
      </c>
      <c r="R18" s="356"/>
      <c r="S18" s="356"/>
    </row>
    <row r="19" spans="1:19" s="300" customFormat="1" outlineLevel="1">
      <c r="A19" s="315" t="s">
        <v>17</v>
      </c>
      <c r="B19" s="282" t="s">
        <v>1007</v>
      </c>
      <c r="C19" s="316" t="s">
        <v>748</v>
      </c>
      <c r="D19" s="342" t="s">
        <v>443</v>
      </c>
      <c r="E19" s="342" t="s">
        <v>443</v>
      </c>
      <c r="F19" s="342" t="s">
        <v>443</v>
      </c>
      <c r="G19" s="342" t="s">
        <v>443</v>
      </c>
      <c r="H19" s="342" t="s">
        <v>443</v>
      </c>
      <c r="I19" s="342" t="s">
        <v>443</v>
      </c>
      <c r="J19" s="342" t="s">
        <v>443</v>
      </c>
      <c r="K19" s="342" t="s">
        <v>443</v>
      </c>
      <c r="L19" s="342" t="s">
        <v>443</v>
      </c>
      <c r="M19" s="342" t="s">
        <v>443</v>
      </c>
      <c r="N19" s="342" t="s">
        <v>443</v>
      </c>
      <c r="O19" s="342" t="s">
        <v>443</v>
      </c>
      <c r="P19" s="321" t="s">
        <v>443</v>
      </c>
      <c r="Q19" s="321" t="s">
        <v>443</v>
      </c>
      <c r="R19" s="357"/>
    </row>
    <row r="20" spans="1:19" s="300" customFormat="1" ht="31.5" outlineLevel="1">
      <c r="A20" s="315" t="s">
        <v>199</v>
      </c>
      <c r="B20" s="283" t="s">
        <v>897</v>
      </c>
      <c r="C20" s="316" t="s">
        <v>748</v>
      </c>
      <c r="D20" s="342" t="s">
        <v>443</v>
      </c>
      <c r="E20" s="342" t="s">
        <v>443</v>
      </c>
      <c r="F20" s="342" t="s">
        <v>443</v>
      </c>
      <c r="G20" s="342" t="s">
        <v>443</v>
      </c>
      <c r="H20" s="342" t="s">
        <v>443</v>
      </c>
      <c r="I20" s="342" t="s">
        <v>443</v>
      </c>
      <c r="J20" s="342" t="s">
        <v>443</v>
      </c>
      <c r="K20" s="342" t="s">
        <v>443</v>
      </c>
      <c r="L20" s="342" t="s">
        <v>443</v>
      </c>
      <c r="M20" s="342" t="s">
        <v>443</v>
      </c>
      <c r="N20" s="342" t="s">
        <v>443</v>
      </c>
      <c r="O20" s="342" t="s">
        <v>443</v>
      </c>
      <c r="P20" s="321" t="s">
        <v>443</v>
      </c>
      <c r="Q20" s="321" t="s">
        <v>443</v>
      </c>
      <c r="R20" s="357"/>
    </row>
    <row r="21" spans="1:19" s="300" customFormat="1" ht="31.5" outlineLevel="1">
      <c r="A21" s="315" t="s">
        <v>201</v>
      </c>
      <c r="B21" s="283" t="s">
        <v>898</v>
      </c>
      <c r="C21" s="316" t="s">
        <v>748</v>
      </c>
      <c r="D21" s="342" t="s">
        <v>443</v>
      </c>
      <c r="E21" s="342" t="s">
        <v>443</v>
      </c>
      <c r="F21" s="342" t="s">
        <v>443</v>
      </c>
      <c r="G21" s="342" t="s">
        <v>443</v>
      </c>
      <c r="H21" s="342" t="s">
        <v>443</v>
      </c>
      <c r="I21" s="342" t="s">
        <v>443</v>
      </c>
      <c r="J21" s="342" t="s">
        <v>443</v>
      </c>
      <c r="K21" s="342" t="s">
        <v>443</v>
      </c>
      <c r="L21" s="342" t="s">
        <v>443</v>
      </c>
      <c r="M21" s="342" t="s">
        <v>443</v>
      </c>
      <c r="N21" s="342" t="s">
        <v>443</v>
      </c>
      <c r="O21" s="342" t="s">
        <v>443</v>
      </c>
      <c r="P21" s="321" t="s">
        <v>443</v>
      </c>
      <c r="Q21" s="321" t="s">
        <v>443</v>
      </c>
      <c r="R21" s="357"/>
    </row>
    <row r="22" spans="1:19" s="300" customFormat="1" ht="31.5" outlineLevel="1">
      <c r="A22" s="315" t="s">
        <v>203</v>
      </c>
      <c r="B22" s="283" t="s">
        <v>883</v>
      </c>
      <c r="C22" s="316" t="s">
        <v>748</v>
      </c>
      <c r="D22" s="342" t="s">
        <v>443</v>
      </c>
      <c r="E22" s="342" t="s">
        <v>443</v>
      </c>
      <c r="F22" s="342" t="s">
        <v>443</v>
      </c>
      <c r="G22" s="342" t="s">
        <v>443</v>
      </c>
      <c r="H22" s="342" t="s">
        <v>443</v>
      </c>
      <c r="I22" s="342" t="s">
        <v>443</v>
      </c>
      <c r="J22" s="342" t="s">
        <v>443</v>
      </c>
      <c r="K22" s="342" t="s">
        <v>443</v>
      </c>
      <c r="L22" s="342" t="s">
        <v>443</v>
      </c>
      <c r="M22" s="342" t="s">
        <v>443</v>
      </c>
      <c r="N22" s="342" t="s">
        <v>443</v>
      </c>
      <c r="O22" s="342" t="s">
        <v>443</v>
      </c>
      <c r="P22" s="321" t="s">
        <v>443</v>
      </c>
      <c r="Q22" s="321" t="s">
        <v>443</v>
      </c>
      <c r="R22" s="357"/>
    </row>
    <row r="23" spans="1:19" s="300" customFormat="1" outlineLevel="1">
      <c r="A23" s="317" t="s">
        <v>18</v>
      </c>
      <c r="B23" s="310" t="s">
        <v>1044</v>
      </c>
      <c r="C23" s="318" t="s">
        <v>748</v>
      </c>
      <c r="D23" s="353">
        <v>1091.1251966699999</v>
      </c>
      <c r="E23" s="343">
        <v>1199.3506911000002</v>
      </c>
      <c r="F23" s="343">
        <v>1174.1680216</v>
      </c>
      <c r="G23" s="344">
        <v>1084.52002791</v>
      </c>
      <c r="H23" s="344">
        <v>1212.7383383499998</v>
      </c>
      <c r="I23" s="345">
        <v>1058.0963711899999</v>
      </c>
      <c r="J23" s="345">
        <v>1234.6531489999998</v>
      </c>
      <c r="K23" s="345">
        <v>1223.7170665100002</v>
      </c>
      <c r="L23" s="345">
        <v>1294.3623812499998</v>
      </c>
      <c r="M23" s="345">
        <v>1324.9030180699999</v>
      </c>
      <c r="N23" s="345">
        <v>1469.8351109799999</v>
      </c>
      <c r="O23" s="345">
        <v>1500.5598933599999</v>
      </c>
      <c r="P23" s="322">
        <f>H23+J23+L23+N23</f>
        <v>5211.5889795799994</v>
      </c>
      <c r="Q23" s="322">
        <f>I23+K23+M23+O23</f>
        <v>5107.2763491299993</v>
      </c>
      <c r="R23" s="357"/>
    </row>
    <row r="24" spans="1:19" s="300" customFormat="1" outlineLevel="1">
      <c r="A24" s="317" t="s">
        <v>21</v>
      </c>
      <c r="B24" s="310" t="s">
        <v>937</v>
      </c>
      <c r="C24" s="318" t="s">
        <v>748</v>
      </c>
      <c r="D24" s="353">
        <v>151.81250739999999</v>
      </c>
      <c r="E24" s="343">
        <v>152.95499057000001</v>
      </c>
      <c r="F24" s="343">
        <v>367.24814598099994</v>
      </c>
      <c r="G24" s="344">
        <v>369.82676977999995</v>
      </c>
      <c r="H24" s="344">
        <v>379.11295754000002</v>
      </c>
      <c r="I24" s="346">
        <v>376.89211595000006</v>
      </c>
      <c r="J24" s="346">
        <v>392.15545981399998</v>
      </c>
      <c r="K24" s="346">
        <v>398.17719675000012</v>
      </c>
      <c r="L24" s="346">
        <v>399.57866207999973</v>
      </c>
      <c r="M24" s="346">
        <v>409.39251082000004</v>
      </c>
      <c r="N24" s="346">
        <v>499.30001050000016</v>
      </c>
      <c r="O24" s="346">
        <v>502.31467754999994</v>
      </c>
      <c r="P24" s="323">
        <f t="shared" ref="P24:P86" si="3">H24+J24+L24+N24</f>
        <v>1670.1470899339997</v>
      </c>
      <c r="Q24" s="323">
        <f t="shared" ref="Q23:Q86" si="4">I24+K24+M24+O24</f>
        <v>1686.7765010700002</v>
      </c>
      <c r="R24" s="357"/>
    </row>
    <row r="25" spans="1:19" s="300" customFormat="1" outlineLevel="1">
      <c r="A25" s="315" t="s">
        <v>37</v>
      </c>
      <c r="B25" s="282" t="s">
        <v>1045</v>
      </c>
      <c r="C25" s="316" t="s">
        <v>748</v>
      </c>
      <c r="D25" s="342" t="s">
        <v>443</v>
      </c>
      <c r="E25" s="342" t="s">
        <v>443</v>
      </c>
      <c r="F25" s="342" t="s">
        <v>443</v>
      </c>
      <c r="G25" s="342" t="s">
        <v>443</v>
      </c>
      <c r="H25" s="342" t="s">
        <v>443</v>
      </c>
      <c r="I25" s="342" t="s">
        <v>443</v>
      </c>
      <c r="J25" s="342" t="s">
        <v>443</v>
      </c>
      <c r="K25" s="342" t="s">
        <v>443</v>
      </c>
      <c r="L25" s="342" t="s">
        <v>443</v>
      </c>
      <c r="M25" s="342" t="s">
        <v>443</v>
      </c>
      <c r="N25" s="342"/>
      <c r="O25" s="342"/>
      <c r="P25" s="321" t="e">
        <f t="shared" si="3"/>
        <v>#VALUE!</v>
      </c>
      <c r="Q25" s="321" t="e">
        <f t="shared" si="4"/>
        <v>#VALUE!</v>
      </c>
      <c r="R25" s="357"/>
    </row>
    <row r="26" spans="1:19" s="300" customFormat="1" outlineLevel="1">
      <c r="A26" s="317" t="s">
        <v>72</v>
      </c>
      <c r="B26" s="310" t="s">
        <v>938</v>
      </c>
      <c r="C26" s="318" t="s">
        <v>748</v>
      </c>
      <c r="D26" s="353">
        <v>26.012504720000003</v>
      </c>
      <c r="E26" s="343">
        <v>24.970197069999998</v>
      </c>
      <c r="F26" s="343">
        <v>13.583898305084748</v>
      </c>
      <c r="G26" s="344">
        <v>19.065213519999997</v>
      </c>
      <c r="H26" s="344">
        <v>33.014999999999993</v>
      </c>
      <c r="I26" s="346">
        <v>22.168660020000004</v>
      </c>
      <c r="J26" s="346">
        <v>5.0847116666666645</v>
      </c>
      <c r="K26" s="346">
        <v>37.132876530000004</v>
      </c>
      <c r="L26" s="346">
        <v>0.94296049166666707</v>
      </c>
      <c r="M26" s="346">
        <v>9.2314480299999992</v>
      </c>
      <c r="N26" s="346">
        <v>0.57749999999999957</v>
      </c>
      <c r="O26" s="346">
        <v>4.3250172599999992</v>
      </c>
      <c r="P26" s="323">
        <f t="shared" si="3"/>
        <v>39.620172158333325</v>
      </c>
      <c r="Q26" s="323">
        <f t="shared" si="4"/>
        <v>72.85800184</v>
      </c>
      <c r="R26" s="357"/>
    </row>
    <row r="27" spans="1:19" s="300" customFormat="1" outlineLevel="1">
      <c r="A27" s="315" t="s">
        <v>82</v>
      </c>
      <c r="B27" s="282" t="s">
        <v>939</v>
      </c>
      <c r="C27" s="316" t="s">
        <v>748</v>
      </c>
      <c r="D27" s="342" t="s">
        <v>443</v>
      </c>
      <c r="E27" s="342" t="s">
        <v>443</v>
      </c>
      <c r="F27" s="342" t="s">
        <v>443</v>
      </c>
      <c r="G27" s="342" t="s">
        <v>443</v>
      </c>
      <c r="H27" s="342" t="s">
        <v>443</v>
      </c>
      <c r="I27" s="342" t="s">
        <v>443</v>
      </c>
      <c r="J27" s="342" t="s">
        <v>443</v>
      </c>
      <c r="K27" s="342" t="s">
        <v>443</v>
      </c>
      <c r="L27" s="342" t="s">
        <v>443</v>
      </c>
      <c r="M27" s="342" t="s">
        <v>443</v>
      </c>
      <c r="N27" s="342"/>
      <c r="O27" s="342"/>
      <c r="P27" s="321" t="e">
        <f t="shared" si="3"/>
        <v>#VALUE!</v>
      </c>
      <c r="Q27" s="321" t="e">
        <f t="shared" si="4"/>
        <v>#VALUE!</v>
      </c>
      <c r="R27" s="357"/>
    </row>
    <row r="28" spans="1:19" s="300" customFormat="1" outlineLevel="1">
      <c r="A28" s="315" t="s">
        <v>741</v>
      </c>
      <c r="B28" s="282" t="s">
        <v>1052</v>
      </c>
      <c r="C28" s="316" t="s">
        <v>748</v>
      </c>
      <c r="D28" s="342" t="s">
        <v>443</v>
      </c>
      <c r="E28" s="342" t="s">
        <v>443</v>
      </c>
      <c r="F28" s="342" t="s">
        <v>443</v>
      </c>
      <c r="G28" s="342" t="s">
        <v>443</v>
      </c>
      <c r="H28" s="342" t="s">
        <v>443</v>
      </c>
      <c r="I28" s="342" t="s">
        <v>443</v>
      </c>
      <c r="J28" s="342" t="s">
        <v>443</v>
      </c>
      <c r="K28" s="342" t="s">
        <v>443</v>
      </c>
      <c r="L28" s="342" t="s">
        <v>443</v>
      </c>
      <c r="M28" s="342" t="s">
        <v>443</v>
      </c>
      <c r="N28" s="342"/>
      <c r="O28" s="342"/>
      <c r="P28" s="321" t="e">
        <f t="shared" si="3"/>
        <v>#VALUE!</v>
      </c>
      <c r="Q28" s="321" t="e">
        <f t="shared" si="4"/>
        <v>#VALUE!</v>
      </c>
      <c r="R28" s="357"/>
    </row>
    <row r="29" spans="1:19" s="300" customFormat="1" ht="31.5" outlineLevel="1">
      <c r="A29" s="315" t="s">
        <v>742</v>
      </c>
      <c r="B29" s="283" t="s">
        <v>817</v>
      </c>
      <c r="C29" s="316" t="s">
        <v>748</v>
      </c>
      <c r="D29" s="342" t="s">
        <v>443</v>
      </c>
      <c r="E29" s="342" t="s">
        <v>443</v>
      </c>
      <c r="F29" s="342" t="s">
        <v>443</v>
      </c>
      <c r="G29" s="342" t="s">
        <v>443</v>
      </c>
      <c r="H29" s="342" t="s">
        <v>443</v>
      </c>
      <c r="I29" s="342" t="s">
        <v>443</v>
      </c>
      <c r="J29" s="342" t="s">
        <v>443</v>
      </c>
      <c r="K29" s="342" t="s">
        <v>443</v>
      </c>
      <c r="L29" s="342" t="s">
        <v>443</v>
      </c>
      <c r="M29" s="342" t="s">
        <v>443</v>
      </c>
      <c r="N29" s="342"/>
      <c r="O29" s="342"/>
      <c r="P29" s="321" t="e">
        <f t="shared" si="3"/>
        <v>#VALUE!</v>
      </c>
      <c r="Q29" s="321" t="e">
        <f t="shared" si="4"/>
        <v>#VALUE!</v>
      </c>
      <c r="R29" s="357"/>
    </row>
    <row r="30" spans="1:19" s="300" customFormat="1" outlineLevel="1">
      <c r="A30" s="315" t="s">
        <v>974</v>
      </c>
      <c r="B30" s="284" t="s">
        <v>643</v>
      </c>
      <c r="C30" s="316" t="s">
        <v>748</v>
      </c>
      <c r="D30" s="342" t="s">
        <v>443</v>
      </c>
      <c r="E30" s="342" t="s">
        <v>443</v>
      </c>
      <c r="F30" s="342" t="s">
        <v>443</v>
      </c>
      <c r="G30" s="342" t="s">
        <v>443</v>
      </c>
      <c r="H30" s="342" t="s">
        <v>443</v>
      </c>
      <c r="I30" s="342" t="s">
        <v>443</v>
      </c>
      <c r="J30" s="342" t="s">
        <v>443</v>
      </c>
      <c r="K30" s="342" t="s">
        <v>443</v>
      </c>
      <c r="L30" s="342" t="s">
        <v>443</v>
      </c>
      <c r="M30" s="342" t="s">
        <v>443</v>
      </c>
      <c r="N30" s="342"/>
      <c r="O30" s="342"/>
      <c r="P30" s="321" t="e">
        <f t="shared" si="3"/>
        <v>#VALUE!</v>
      </c>
      <c r="Q30" s="321" t="e">
        <f t="shared" si="4"/>
        <v>#VALUE!</v>
      </c>
      <c r="R30" s="357"/>
    </row>
    <row r="31" spans="1:19" s="300" customFormat="1" outlineLevel="1">
      <c r="A31" s="315" t="s">
        <v>975</v>
      </c>
      <c r="B31" s="284" t="s">
        <v>631</v>
      </c>
      <c r="C31" s="316" t="s">
        <v>748</v>
      </c>
      <c r="D31" s="342" t="s">
        <v>443</v>
      </c>
      <c r="E31" s="342" t="s">
        <v>443</v>
      </c>
      <c r="F31" s="342" t="s">
        <v>443</v>
      </c>
      <c r="G31" s="342" t="s">
        <v>443</v>
      </c>
      <c r="H31" s="342" t="s">
        <v>443</v>
      </c>
      <c r="I31" s="342" t="s">
        <v>443</v>
      </c>
      <c r="J31" s="342" t="s">
        <v>443</v>
      </c>
      <c r="K31" s="342" t="s">
        <v>443</v>
      </c>
      <c r="L31" s="342" t="s">
        <v>443</v>
      </c>
      <c r="M31" s="342" t="s">
        <v>443</v>
      </c>
      <c r="N31" s="342"/>
      <c r="O31" s="342"/>
      <c r="P31" s="321" t="e">
        <f t="shared" si="3"/>
        <v>#VALUE!</v>
      </c>
      <c r="Q31" s="321" t="e">
        <f t="shared" si="4"/>
        <v>#VALUE!</v>
      </c>
      <c r="R31" s="357"/>
    </row>
    <row r="32" spans="1:19" s="300" customFormat="1" outlineLevel="1">
      <c r="A32" s="317" t="s">
        <v>743</v>
      </c>
      <c r="B32" s="310" t="s">
        <v>940</v>
      </c>
      <c r="C32" s="318" t="s">
        <v>748</v>
      </c>
      <c r="D32" s="353">
        <v>237.32142450000001</v>
      </c>
      <c r="E32" s="343">
        <v>232.92540242999999</v>
      </c>
      <c r="F32" s="343">
        <v>229.38606988140992</v>
      </c>
      <c r="G32" s="344">
        <v>227.39404665000004</v>
      </c>
      <c r="H32" s="344">
        <v>248.95907536643995</v>
      </c>
      <c r="I32" s="346">
        <v>244.61118299999998</v>
      </c>
      <c r="J32" s="346">
        <v>261.91953638941339</v>
      </c>
      <c r="K32" s="346">
        <v>268.67427694999998</v>
      </c>
      <c r="L32" s="346">
        <v>281.30157928412257</v>
      </c>
      <c r="M32" s="346">
        <v>271.77976853999996</v>
      </c>
      <c r="N32" s="346">
        <v>291.98559589554998</v>
      </c>
      <c r="O32" s="346">
        <v>285.54266663999999</v>
      </c>
      <c r="P32" s="323">
        <f t="shared" si="3"/>
        <v>1084.1657869355258</v>
      </c>
      <c r="Q32" s="323">
        <f t="shared" si="4"/>
        <v>1070.6078951299999</v>
      </c>
      <c r="R32" s="357"/>
    </row>
    <row r="33" spans="1:22" s="306" customFormat="1" ht="31.5" outlineLevel="1">
      <c r="A33" s="332" t="s">
        <v>19</v>
      </c>
      <c r="B33" s="333" t="s">
        <v>1008</v>
      </c>
      <c r="C33" s="334" t="s">
        <v>748</v>
      </c>
      <c r="D33" s="347">
        <f t="shared" ref="D33:L33" si="5">D38+D39+D41+D47</f>
        <v>1488.1451083299999</v>
      </c>
      <c r="E33" s="347">
        <f t="shared" si="5"/>
        <v>1597.2440262099999</v>
      </c>
      <c r="F33" s="347">
        <f t="shared" si="5"/>
        <v>1845.1443045021717</v>
      </c>
      <c r="G33" s="347">
        <f>G38+G39+G41+G47</f>
        <v>1748.0110047899998</v>
      </c>
      <c r="H33" s="347">
        <f t="shared" si="5"/>
        <v>1871.5677746981564</v>
      </c>
      <c r="I33" s="347">
        <f t="shared" si="5"/>
        <v>1643.1166917400001</v>
      </c>
      <c r="J33" s="347">
        <f t="shared" si="5"/>
        <v>1891.0013008148721</v>
      </c>
      <c r="K33" s="347">
        <f t="shared" si="5"/>
        <v>1856.9048597799999</v>
      </c>
      <c r="L33" s="347">
        <f t="shared" si="5"/>
        <v>1973.5302046921133</v>
      </c>
      <c r="M33" s="347">
        <f t="shared" ref="M33:N33" si="6">M38+M39+M41+M47</f>
        <v>2033.8424469900001</v>
      </c>
      <c r="N33" s="347">
        <f t="shared" si="6"/>
        <v>2255.9418385838599</v>
      </c>
      <c r="O33" s="347">
        <f t="shared" ref="O33" si="7">O38+O39+O41+O47</f>
        <v>2259.0275151800001</v>
      </c>
      <c r="P33" s="336">
        <f t="shared" si="3"/>
        <v>7992.0411187890022</v>
      </c>
      <c r="Q33" s="336">
        <f t="shared" si="4"/>
        <v>7792.8915136899996</v>
      </c>
      <c r="R33" s="356"/>
      <c r="S33" s="358"/>
    </row>
    <row r="34" spans="1:22" s="300" customFormat="1" outlineLevel="1">
      <c r="A34" s="315" t="s">
        <v>23</v>
      </c>
      <c r="B34" s="282" t="s">
        <v>1007</v>
      </c>
      <c r="C34" s="316" t="s">
        <v>748</v>
      </c>
      <c r="D34" s="342" t="s">
        <v>443</v>
      </c>
      <c r="E34" s="342" t="s">
        <v>443</v>
      </c>
      <c r="F34" s="342" t="s">
        <v>443</v>
      </c>
      <c r="G34" s="342" t="s">
        <v>443</v>
      </c>
      <c r="H34" s="342" t="s">
        <v>443</v>
      </c>
      <c r="I34" s="342" t="s">
        <v>443</v>
      </c>
      <c r="J34" s="342" t="s">
        <v>443</v>
      </c>
      <c r="K34" s="342" t="s">
        <v>443</v>
      </c>
      <c r="L34" s="342" t="s">
        <v>443</v>
      </c>
      <c r="M34" s="342" t="s">
        <v>443</v>
      </c>
      <c r="N34" s="342" t="s">
        <v>443</v>
      </c>
      <c r="O34" s="342" t="s">
        <v>443</v>
      </c>
      <c r="P34" s="321" t="e">
        <f t="shared" si="3"/>
        <v>#VALUE!</v>
      </c>
      <c r="Q34" s="321" t="e">
        <f t="shared" si="4"/>
        <v>#VALUE!</v>
      </c>
    </row>
    <row r="35" spans="1:22" s="300" customFormat="1" ht="31.5" outlineLevel="1">
      <c r="A35" s="315" t="s">
        <v>837</v>
      </c>
      <c r="B35" s="141" t="s">
        <v>897</v>
      </c>
      <c r="C35" s="316" t="s">
        <v>748</v>
      </c>
      <c r="D35" s="342" t="s">
        <v>443</v>
      </c>
      <c r="E35" s="342" t="s">
        <v>443</v>
      </c>
      <c r="F35" s="342" t="s">
        <v>443</v>
      </c>
      <c r="G35" s="342" t="s">
        <v>443</v>
      </c>
      <c r="H35" s="342" t="s">
        <v>443</v>
      </c>
      <c r="I35" s="342" t="s">
        <v>443</v>
      </c>
      <c r="J35" s="342" t="s">
        <v>443</v>
      </c>
      <c r="K35" s="342" t="s">
        <v>443</v>
      </c>
      <c r="L35" s="342" t="s">
        <v>443</v>
      </c>
      <c r="M35" s="342" t="s">
        <v>443</v>
      </c>
      <c r="N35" s="342" t="s">
        <v>443</v>
      </c>
      <c r="O35" s="342" t="s">
        <v>443</v>
      </c>
      <c r="P35" s="321" t="e">
        <f t="shared" si="3"/>
        <v>#VALUE!</v>
      </c>
      <c r="Q35" s="321" t="e">
        <f t="shared" si="4"/>
        <v>#VALUE!</v>
      </c>
    </row>
    <row r="36" spans="1:22" s="300" customFormat="1" ht="31.5" outlineLevel="1">
      <c r="A36" s="315" t="s">
        <v>838</v>
      </c>
      <c r="B36" s="141" t="s">
        <v>898</v>
      </c>
      <c r="C36" s="316" t="s">
        <v>748</v>
      </c>
      <c r="D36" s="342" t="s">
        <v>443</v>
      </c>
      <c r="E36" s="342" t="s">
        <v>443</v>
      </c>
      <c r="F36" s="342" t="s">
        <v>443</v>
      </c>
      <c r="G36" s="342" t="s">
        <v>443</v>
      </c>
      <c r="H36" s="342" t="s">
        <v>443</v>
      </c>
      <c r="I36" s="342" t="s">
        <v>443</v>
      </c>
      <c r="J36" s="342" t="s">
        <v>443</v>
      </c>
      <c r="K36" s="342" t="s">
        <v>443</v>
      </c>
      <c r="L36" s="342" t="s">
        <v>443</v>
      </c>
      <c r="M36" s="342" t="s">
        <v>443</v>
      </c>
      <c r="N36" s="342" t="s">
        <v>443</v>
      </c>
      <c r="O36" s="342" t="s">
        <v>443</v>
      </c>
      <c r="P36" s="321" t="e">
        <f t="shared" si="3"/>
        <v>#VALUE!</v>
      </c>
      <c r="Q36" s="321" t="e">
        <f t="shared" si="4"/>
        <v>#VALUE!</v>
      </c>
    </row>
    <row r="37" spans="1:22" s="300" customFormat="1" ht="31.5" outlineLevel="1">
      <c r="A37" s="315" t="s">
        <v>843</v>
      </c>
      <c r="B37" s="141" t="s">
        <v>883</v>
      </c>
      <c r="C37" s="316" t="s">
        <v>748</v>
      </c>
      <c r="D37" s="342" t="s">
        <v>443</v>
      </c>
      <c r="E37" s="342" t="s">
        <v>443</v>
      </c>
      <c r="F37" s="342" t="s">
        <v>443</v>
      </c>
      <c r="G37" s="342" t="s">
        <v>443</v>
      </c>
      <c r="H37" s="342" t="s">
        <v>443</v>
      </c>
      <c r="I37" s="342" t="s">
        <v>443</v>
      </c>
      <c r="J37" s="342" t="s">
        <v>443</v>
      </c>
      <c r="K37" s="342" t="s">
        <v>443</v>
      </c>
      <c r="L37" s="342" t="s">
        <v>443</v>
      </c>
      <c r="M37" s="342" t="s">
        <v>443</v>
      </c>
      <c r="N37" s="342" t="s">
        <v>443</v>
      </c>
      <c r="O37" s="342" t="s">
        <v>443</v>
      </c>
      <c r="P37" s="321" t="e">
        <f t="shared" si="3"/>
        <v>#VALUE!</v>
      </c>
      <c r="Q37" s="321" t="e">
        <f t="shared" si="4"/>
        <v>#VALUE!</v>
      </c>
    </row>
    <row r="38" spans="1:22" s="300" customFormat="1" outlineLevel="1">
      <c r="A38" s="317" t="s">
        <v>24</v>
      </c>
      <c r="B38" s="310" t="s">
        <v>1044</v>
      </c>
      <c r="C38" s="318" t="s">
        <v>748</v>
      </c>
      <c r="D38" s="353">
        <v>1117.7940843499998</v>
      </c>
      <c r="E38" s="346">
        <v>1200.67472365</v>
      </c>
      <c r="F38" s="346">
        <v>1214.9917402624828</v>
      </c>
      <c r="G38" s="346">
        <v>1104.23009858</v>
      </c>
      <c r="H38" s="346">
        <v>1208.3135491293465</v>
      </c>
      <c r="I38" s="346">
        <v>1039.8844324700001</v>
      </c>
      <c r="J38" s="346">
        <v>1218.2360496276262</v>
      </c>
      <c r="K38" s="346">
        <v>1217.7154862899999</v>
      </c>
      <c r="L38" s="346">
        <v>1273.399838189757</v>
      </c>
      <c r="M38" s="346">
        <v>1334.5026420450001</v>
      </c>
      <c r="N38" s="346">
        <v>1418.2161521505459</v>
      </c>
      <c r="O38" s="346">
        <v>1425.8899688600002</v>
      </c>
      <c r="P38" s="323">
        <f t="shared" si="3"/>
        <v>5118.1655890972761</v>
      </c>
      <c r="Q38" s="323">
        <f t="shared" si="4"/>
        <v>5017.9925296650008</v>
      </c>
    </row>
    <row r="39" spans="1:22" s="300" customFormat="1" outlineLevel="1">
      <c r="A39" s="317" t="s">
        <v>30</v>
      </c>
      <c r="B39" s="310" t="s">
        <v>937</v>
      </c>
      <c r="C39" s="318" t="s">
        <v>748</v>
      </c>
      <c r="D39" s="353">
        <v>133.66511921</v>
      </c>
      <c r="E39" s="346">
        <v>150.87540718999998</v>
      </c>
      <c r="F39" s="346">
        <v>369.67943962409038</v>
      </c>
      <c r="G39" s="346">
        <v>401.0833601299999</v>
      </c>
      <c r="H39" s="346">
        <v>404.4458886110275</v>
      </c>
      <c r="I39" s="346">
        <v>370.20655591000002</v>
      </c>
      <c r="J39" s="346">
        <v>416.05725523211373</v>
      </c>
      <c r="K39" s="346">
        <v>400.32839662999993</v>
      </c>
      <c r="L39" s="346">
        <v>428.84998251586717</v>
      </c>
      <c r="M39" s="346">
        <v>427.13566018999995</v>
      </c>
      <c r="N39" s="346">
        <v>518.55067533229055</v>
      </c>
      <c r="O39" s="346">
        <v>521.35555676000001</v>
      </c>
      <c r="P39" s="323">
        <f t="shared" si="3"/>
        <v>1767.9038016912991</v>
      </c>
      <c r="Q39" s="323">
        <f t="shared" si="4"/>
        <v>1719.02616949</v>
      </c>
    </row>
    <row r="40" spans="1:22" s="300" customFormat="1" outlineLevel="1">
      <c r="A40" s="315" t="s">
        <v>38</v>
      </c>
      <c r="B40" s="282" t="s">
        <v>1045</v>
      </c>
      <c r="C40" s="316" t="s">
        <v>748</v>
      </c>
      <c r="D40" s="342" t="s">
        <v>443</v>
      </c>
      <c r="E40" s="342" t="s">
        <v>443</v>
      </c>
      <c r="F40" s="342" t="s">
        <v>443</v>
      </c>
      <c r="G40" s="342" t="s">
        <v>443</v>
      </c>
      <c r="H40" s="342" t="s">
        <v>443</v>
      </c>
      <c r="I40" s="342" t="s">
        <v>443</v>
      </c>
      <c r="J40" s="342" t="s">
        <v>443</v>
      </c>
      <c r="K40" s="342" t="s">
        <v>443</v>
      </c>
      <c r="L40" s="342" t="s">
        <v>443</v>
      </c>
      <c r="M40" s="342" t="s">
        <v>443</v>
      </c>
      <c r="N40" s="342"/>
      <c r="O40" s="342"/>
      <c r="P40" s="321" t="e">
        <f t="shared" si="3"/>
        <v>#VALUE!</v>
      </c>
      <c r="Q40" s="321" t="e">
        <f t="shared" si="4"/>
        <v>#VALUE!</v>
      </c>
    </row>
    <row r="41" spans="1:22" s="300" customFormat="1" outlineLevel="1">
      <c r="A41" s="317" t="s">
        <v>39</v>
      </c>
      <c r="B41" s="310" t="s">
        <v>938</v>
      </c>
      <c r="C41" s="318" t="s">
        <v>748</v>
      </c>
      <c r="D41" s="353">
        <v>2.1834146799999998</v>
      </c>
      <c r="E41" s="346">
        <v>3.94056389</v>
      </c>
      <c r="F41" s="346">
        <v>1.4731131138292255</v>
      </c>
      <c r="G41" s="346">
        <v>3.8529784800000004</v>
      </c>
      <c r="H41" s="346">
        <v>1.409780734236086</v>
      </c>
      <c r="I41" s="346">
        <v>8.2498878499999986</v>
      </c>
      <c r="J41" s="346">
        <v>5.7374904736703458</v>
      </c>
      <c r="K41" s="346">
        <v>2.2077105000000001</v>
      </c>
      <c r="L41" s="346">
        <v>5.2146591019785058</v>
      </c>
      <c r="M41" s="346">
        <v>2.77409645</v>
      </c>
      <c r="N41" s="346">
        <v>6.7842158951728369</v>
      </c>
      <c r="O41" s="346">
        <v>4.3648312200000001</v>
      </c>
      <c r="P41" s="323">
        <f t="shared" si="3"/>
        <v>19.146146205057775</v>
      </c>
      <c r="Q41" s="323">
        <f t="shared" si="4"/>
        <v>17.596526019999999</v>
      </c>
    </row>
    <row r="42" spans="1:22" s="300" customFormat="1" outlineLevel="1">
      <c r="A42" s="315" t="s">
        <v>40</v>
      </c>
      <c r="B42" s="282" t="s">
        <v>939</v>
      </c>
      <c r="C42" s="316" t="s">
        <v>748</v>
      </c>
      <c r="D42" s="342" t="s">
        <v>443</v>
      </c>
      <c r="E42" s="342" t="s">
        <v>443</v>
      </c>
      <c r="F42" s="342" t="s">
        <v>443</v>
      </c>
      <c r="G42" s="342" t="s">
        <v>443</v>
      </c>
      <c r="H42" s="342" t="s">
        <v>443</v>
      </c>
      <c r="I42" s="342" t="s">
        <v>443</v>
      </c>
      <c r="J42" s="342" t="s">
        <v>443</v>
      </c>
      <c r="K42" s="342" t="s">
        <v>443</v>
      </c>
      <c r="L42" s="342" t="s">
        <v>443</v>
      </c>
      <c r="M42" s="342" t="s">
        <v>443</v>
      </c>
      <c r="N42" s="342"/>
      <c r="O42" s="342"/>
      <c r="P42" s="321" t="e">
        <f t="shared" si="3"/>
        <v>#VALUE!</v>
      </c>
      <c r="Q42" s="321" t="e">
        <f t="shared" si="4"/>
        <v>#VALUE!</v>
      </c>
    </row>
    <row r="43" spans="1:22" s="300" customFormat="1" outlineLevel="1">
      <c r="A43" s="315" t="s">
        <v>41</v>
      </c>
      <c r="B43" s="282" t="s">
        <v>1052</v>
      </c>
      <c r="C43" s="316" t="s">
        <v>748</v>
      </c>
      <c r="D43" s="342" t="s">
        <v>443</v>
      </c>
      <c r="E43" s="342" t="s">
        <v>443</v>
      </c>
      <c r="F43" s="342" t="s">
        <v>443</v>
      </c>
      <c r="G43" s="342" t="s">
        <v>443</v>
      </c>
      <c r="H43" s="342" t="s">
        <v>443</v>
      </c>
      <c r="I43" s="342" t="s">
        <v>443</v>
      </c>
      <c r="J43" s="342" t="s">
        <v>443</v>
      </c>
      <c r="K43" s="342" t="s">
        <v>443</v>
      </c>
      <c r="L43" s="342" t="s">
        <v>443</v>
      </c>
      <c r="M43" s="342" t="s">
        <v>443</v>
      </c>
      <c r="N43" s="342"/>
      <c r="O43" s="342"/>
      <c r="P43" s="321" t="e">
        <f t="shared" si="3"/>
        <v>#VALUE!</v>
      </c>
      <c r="Q43" s="321" t="e">
        <f t="shared" si="4"/>
        <v>#VALUE!</v>
      </c>
    </row>
    <row r="44" spans="1:22" s="300" customFormat="1" ht="31.5" outlineLevel="1">
      <c r="A44" s="315" t="s">
        <v>42</v>
      </c>
      <c r="B44" s="283" t="s">
        <v>817</v>
      </c>
      <c r="C44" s="316" t="s">
        <v>748</v>
      </c>
      <c r="D44" s="342" t="s">
        <v>443</v>
      </c>
      <c r="E44" s="342" t="s">
        <v>443</v>
      </c>
      <c r="F44" s="342" t="s">
        <v>443</v>
      </c>
      <c r="G44" s="342" t="s">
        <v>443</v>
      </c>
      <c r="H44" s="342" t="s">
        <v>443</v>
      </c>
      <c r="I44" s="342" t="s">
        <v>443</v>
      </c>
      <c r="J44" s="342" t="s">
        <v>443</v>
      </c>
      <c r="K44" s="342" t="s">
        <v>443</v>
      </c>
      <c r="L44" s="342" t="s">
        <v>443</v>
      </c>
      <c r="M44" s="342" t="s">
        <v>443</v>
      </c>
      <c r="N44" s="342"/>
      <c r="O44" s="342"/>
      <c r="P44" s="321" t="e">
        <f t="shared" si="3"/>
        <v>#VALUE!</v>
      </c>
      <c r="Q44" s="321" t="e">
        <f t="shared" si="4"/>
        <v>#VALUE!</v>
      </c>
    </row>
    <row r="45" spans="1:22" s="300" customFormat="1" outlineLevel="1">
      <c r="A45" s="315" t="s">
        <v>976</v>
      </c>
      <c r="B45" s="141" t="s">
        <v>643</v>
      </c>
      <c r="C45" s="316" t="s">
        <v>748</v>
      </c>
      <c r="D45" s="342" t="s">
        <v>443</v>
      </c>
      <c r="E45" s="342" t="s">
        <v>443</v>
      </c>
      <c r="F45" s="342" t="s">
        <v>443</v>
      </c>
      <c r="G45" s="342" t="s">
        <v>443</v>
      </c>
      <c r="H45" s="342" t="s">
        <v>443</v>
      </c>
      <c r="I45" s="342" t="s">
        <v>443</v>
      </c>
      <c r="J45" s="342" t="s">
        <v>443</v>
      </c>
      <c r="K45" s="342" t="s">
        <v>443</v>
      </c>
      <c r="L45" s="342" t="s">
        <v>443</v>
      </c>
      <c r="M45" s="342" t="s">
        <v>443</v>
      </c>
      <c r="N45" s="342"/>
      <c r="O45" s="342"/>
      <c r="P45" s="321" t="e">
        <f t="shared" si="3"/>
        <v>#VALUE!</v>
      </c>
      <c r="Q45" s="321" t="e">
        <f t="shared" si="4"/>
        <v>#VALUE!</v>
      </c>
    </row>
    <row r="46" spans="1:22" s="300" customFormat="1" outlineLevel="1">
      <c r="A46" s="315" t="s">
        <v>977</v>
      </c>
      <c r="B46" s="141" t="s">
        <v>631</v>
      </c>
      <c r="C46" s="316" t="s">
        <v>748</v>
      </c>
      <c r="D46" s="342" t="s">
        <v>443</v>
      </c>
      <c r="E46" s="342" t="s">
        <v>443</v>
      </c>
      <c r="F46" s="342" t="s">
        <v>443</v>
      </c>
      <c r="G46" s="342" t="s">
        <v>443</v>
      </c>
      <c r="H46" s="342" t="s">
        <v>443</v>
      </c>
      <c r="I46" s="342" t="s">
        <v>443</v>
      </c>
      <c r="J46" s="342" t="s">
        <v>443</v>
      </c>
      <c r="K46" s="342" t="s">
        <v>443</v>
      </c>
      <c r="L46" s="342" t="s">
        <v>443</v>
      </c>
      <c r="M46" s="342" t="s">
        <v>443</v>
      </c>
      <c r="N46" s="342"/>
      <c r="O46" s="342"/>
      <c r="P46" s="321" t="e">
        <f t="shared" si="3"/>
        <v>#VALUE!</v>
      </c>
      <c r="Q46" s="321" t="e">
        <f t="shared" si="4"/>
        <v>#VALUE!</v>
      </c>
    </row>
    <row r="47" spans="1:22" s="300" customFormat="1" outlineLevel="1">
      <c r="A47" s="317" t="s">
        <v>43</v>
      </c>
      <c r="B47" s="310" t="s">
        <v>940</v>
      </c>
      <c r="C47" s="318" t="s">
        <v>748</v>
      </c>
      <c r="D47" s="353">
        <v>234.50249009000001</v>
      </c>
      <c r="E47" s="346">
        <v>241.75333147999993</v>
      </c>
      <c r="F47" s="346">
        <v>259.00001150176951</v>
      </c>
      <c r="G47" s="346">
        <v>238.8445676</v>
      </c>
      <c r="H47" s="346">
        <v>257.39855622354628</v>
      </c>
      <c r="I47" s="346">
        <v>224.77581551</v>
      </c>
      <c r="J47" s="346">
        <v>250.97050548146183</v>
      </c>
      <c r="K47" s="346">
        <v>236.65326636000003</v>
      </c>
      <c r="L47" s="346">
        <v>266.0657248845107</v>
      </c>
      <c r="M47" s="346">
        <v>269.43004830500001</v>
      </c>
      <c r="N47" s="346">
        <v>312.39079520585045</v>
      </c>
      <c r="O47" s="346">
        <v>307.41715834000001</v>
      </c>
      <c r="P47" s="323">
        <f t="shared" si="3"/>
        <v>1086.8255817953693</v>
      </c>
      <c r="Q47" s="323">
        <f t="shared" si="4"/>
        <v>1038.276288515</v>
      </c>
    </row>
    <row r="48" spans="1:22" s="300" customFormat="1" outlineLevel="1">
      <c r="A48" s="315" t="s">
        <v>836</v>
      </c>
      <c r="B48" s="285" t="s">
        <v>1009</v>
      </c>
      <c r="C48" s="316" t="s">
        <v>748</v>
      </c>
      <c r="D48" s="348">
        <f t="shared" ref="D48:L48" si="8">D49+D50+D56</f>
        <v>953.41921748000004</v>
      </c>
      <c r="E48" s="348">
        <f t="shared" si="8"/>
        <v>1045.2747268000001</v>
      </c>
      <c r="F48" s="348">
        <f t="shared" si="8"/>
        <v>1276.4060358545066</v>
      </c>
      <c r="G48" s="348">
        <f t="shared" si="8"/>
        <v>1215.1936066000001</v>
      </c>
      <c r="H48" s="348">
        <f t="shared" si="8"/>
        <v>1301.0134973144206</v>
      </c>
      <c r="I48" s="348">
        <f t="shared" si="8"/>
        <v>1134.7498554100002</v>
      </c>
      <c r="J48" s="348">
        <f t="shared" si="8"/>
        <v>1315.361969907003</v>
      </c>
      <c r="K48" s="348">
        <f t="shared" si="8"/>
        <v>1269.11700311</v>
      </c>
      <c r="L48" s="348">
        <f t="shared" si="8"/>
        <v>1347.9621482330044</v>
      </c>
      <c r="M48" s="348">
        <f>M49+M50+M56</f>
        <v>1360.28995575</v>
      </c>
      <c r="N48" s="348">
        <f t="shared" ref="N48" si="9">N49+N50+N56</f>
        <v>1514.6279249148031</v>
      </c>
      <c r="O48" s="348">
        <f>O49+O50+O56</f>
        <v>1508.8749209100001</v>
      </c>
      <c r="P48" s="324">
        <f t="shared" si="3"/>
        <v>5478.9655403692313</v>
      </c>
      <c r="Q48" s="324">
        <f t="shared" si="4"/>
        <v>5273.0317351800004</v>
      </c>
      <c r="R48" s="329"/>
      <c r="S48" s="329"/>
      <c r="T48" s="329"/>
      <c r="U48" s="329"/>
      <c r="V48" s="329"/>
    </row>
    <row r="49" spans="1:20" s="300" customFormat="1" outlineLevel="1">
      <c r="A49" s="315" t="s">
        <v>837</v>
      </c>
      <c r="B49" s="141" t="s">
        <v>928</v>
      </c>
      <c r="C49" s="316" t="s">
        <v>748</v>
      </c>
      <c r="D49" s="342">
        <v>687.16171947999999</v>
      </c>
      <c r="E49" s="348">
        <f>'[1]смета помесячно, в т.ч. коммерч'!$O$22/1000</f>
        <v>743.85960894000004</v>
      </c>
      <c r="F49" s="348">
        <v>758.82225592658529</v>
      </c>
      <c r="G49" s="348">
        <v>681.59166986000014</v>
      </c>
      <c r="H49" s="348">
        <v>761.82369952680608</v>
      </c>
      <c r="I49" s="348">
        <v>634.91315843000007</v>
      </c>
      <c r="J49" s="348">
        <v>761.99001041626309</v>
      </c>
      <c r="K49" s="348">
        <v>726.65115489999994</v>
      </c>
      <c r="L49" s="348">
        <v>790.7626042545844</v>
      </c>
      <c r="M49" s="348">
        <v>796.67498406000016</v>
      </c>
      <c r="N49" s="348">
        <v>839.01481572059402</v>
      </c>
      <c r="O49" s="348">
        <v>819.40224842000009</v>
      </c>
      <c r="P49" s="324">
        <f t="shared" si="3"/>
        <v>3153.5911299182476</v>
      </c>
      <c r="Q49" s="324">
        <f t="shared" si="4"/>
        <v>2977.64154581</v>
      </c>
      <c r="R49" s="331"/>
      <c r="S49" s="331"/>
      <c r="T49" s="331"/>
    </row>
    <row r="50" spans="1:20" s="300" customFormat="1" outlineLevel="1">
      <c r="A50" s="315" t="s">
        <v>838</v>
      </c>
      <c r="B50" s="284" t="s">
        <v>1090</v>
      </c>
      <c r="C50" s="316" t="s">
        <v>748</v>
      </c>
      <c r="D50" s="348">
        <f t="shared" ref="D50" si="10">D51+D52+D53</f>
        <v>176.45725616999999</v>
      </c>
      <c r="E50" s="348">
        <f t="shared" ref="E50" si="11">E51+E52+E53</f>
        <v>199.34025728</v>
      </c>
      <c r="F50" s="348">
        <f t="shared" ref="F50" si="12">F51+F52+F53</f>
        <v>408.49309891844001</v>
      </c>
      <c r="G50" s="348">
        <f t="shared" ref="G50" si="13">G51+G52+G53</f>
        <v>453.94925647999992</v>
      </c>
      <c r="H50" s="348">
        <f t="shared" ref="H50" si="14">H51+H52+H53</f>
        <v>432.52974163391997</v>
      </c>
      <c r="I50" s="348">
        <f t="shared" ref="I50" si="15">I51+I52+I53</f>
        <v>413.55098500000008</v>
      </c>
      <c r="J50" s="348">
        <f t="shared" ref="J50" si="16">J51+J52+J53</f>
        <v>439.61879442861999</v>
      </c>
      <c r="K50" s="348">
        <f t="shared" ref="K50" si="17">K51+K52+K53</f>
        <v>450.17550460000001</v>
      </c>
      <c r="L50" s="348">
        <f t="shared" ref="L50" si="18">L51+L52+L53</f>
        <v>455.28122559733998</v>
      </c>
      <c r="M50" s="348">
        <f t="shared" ref="M50" si="19">M51+M52+M53</f>
        <v>476.86520547999999</v>
      </c>
      <c r="N50" s="348">
        <f t="shared" ref="N50" si="20">N51+N52+N53</f>
        <v>572.65446818356645</v>
      </c>
      <c r="O50" s="348">
        <f t="shared" ref="O50" si="21">O51+O52+O53</f>
        <v>580.74645768000005</v>
      </c>
      <c r="P50" s="324">
        <f t="shared" si="3"/>
        <v>1900.0842298434463</v>
      </c>
      <c r="Q50" s="324">
        <f t="shared" si="4"/>
        <v>1921.3381527600002</v>
      </c>
    </row>
    <row r="51" spans="1:20" s="300" customFormat="1" outlineLevel="1">
      <c r="A51" s="315" t="s">
        <v>839</v>
      </c>
      <c r="B51" s="286" t="s">
        <v>645</v>
      </c>
      <c r="C51" s="316" t="s">
        <v>748</v>
      </c>
      <c r="D51" s="342">
        <v>124.14508763999999</v>
      </c>
      <c r="E51" s="348">
        <f>'[1]смета помесячно, в т.ч. коммерч'!$O$27/1000</f>
        <v>135.73433774</v>
      </c>
      <c r="F51" s="348">
        <v>137.04137567999999</v>
      </c>
      <c r="G51" s="348">
        <v>142.24358631999999</v>
      </c>
      <c r="H51" s="348">
        <v>152.42059244999999</v>
      </c>
      <c r="I51" s="348">
        <v>143.86390762000002</v>
      </c>
      <c r="J51" s="348">
        <v>149.89812084000002</v>
      </c>
      <c r="K51" s="348">
        <v>170.59012364999998</v>
      </c>
      <c r="L51" s="348">
        <v>152.47847618000003</v>
      </c>
      <c r="M51" s="348">
        <v>178.07113468999998</v>
      </c>
      <c r="N51" s="348">
        <v>194.98703941156657</v>
      </c>
      <c r="O51" s="348">
        <v>202.65263006000001</v>
      </c>
      <c r="P51" s="324">
        <f t="shared" si="3"/>
        <v>649.78422888156661</v>
      </c>
      <c r="Q51" s="324">
        <f t="shared" si="4"/>
        <v>695.17779601999996</v>
      </c>
    </row>
    <row r="52" spans="1:20" s="300" customFormat="1" ht="31.5" outlineLevel="1">
      <c r="A52" s="315" t="s">
        <v>840</v>
      </c>
      <c r="B52" s="287" t="s">
        <v>520</v>
      </c>
      <c r="C52" s="316" t="s">
        <v>748</v>
      </c>
      <c r="D52" s="342">
        <v>52.312168530000001</v>
      </c>
      <c r="E52" s="348">
        <f>'[1]смета помесячно, в т.ч. коммерч'!$O$28/1000</f>
        <v>63.605919540000002</v>
      </c>
      <c r="F52" s="348">
        <v>54.999197110440001</v>
      </c>
      <c r="G52" s="348">
        <v>98.542527230000005</v>
      </c>
      <c r="H52" s="348">
        <v>73.125830671000003</v>
      </c>
      <c r="I52" s="348">
        <v>64.702349280000007</v>
      </c>
      <c r="J52" s="348">
        <v>73.971460786999998</v>
      </c>
      <c r="K52" s="348">
        <v>55.244184990000001</v>
      </c>
      <c r="L52" s="348">
        <v>75.302719632000006</v>
      </c>
      <c r="M52" s="348">
        <v>66.451240529999993</v>
      </c>
      <c r="N52" s="348">
        <v>98.323000649999983</v>
      </c>
      <c r="O52" s="348">
        <v>79.346886040000001</v>
      </c>
      <c r="P52" s="324">
        <f t="shared" si="3"/>
        <v>320.72301174</v>
      </c>
      <c r="Q52" s="324">
        <f t="shared" si="4"/>
        <v>265.74466083999999</v>
      </c>
    </row>
    <row r="53" spans="1:20" s="312" customFormat="1" outlineLevel="1">
      <c r="A53" s="319" t="s">
        <v>841</v>
      </c>
      <c r="B53" s="311" t="s">
        <v>1168</v>
      </c>
      <c r="C53" s="320"/>
      <c r="D53" s="354"/>
      <c r="E53" s="349"/>
      <c r="F53" s="349">
        <v>216.45252612800002</v>
      </c>
      <c r="G53" s="349">
        <v>213.16314292999996</v>
      </c>
      <c r="H53" s="349">
        <v>206.98331851291999</v>
      </c>
      <c r="I53" s="349">
        <v>204.98472810000001</v>
      </c>
      <c r="J53" s="349">
        <v>215.74921280161999</v>
      </c>
      <c r="K53" s="349">
        <v>224.34119596000002</v>
      </c>
      <c r="L53" s="349">
        <v>227.50002978533996</v>
      </c>
      <c r="M53" s="349">
        <v>232.34283026000003</v>
      </c>
      <c r="N53" s="349">
        <v>279.34442812199995</v>
      </c>
      <c r="O53" s="349">
        <v>298.74694158</v>
      </c>
      <c r="P53" s="325">
        <f t="shared" si="3"/>
        <v>929.5769892218799</v>
      </c>
      <c r="Q53" s="325">
        <f t="shared" si="4"/>
        <v>960.41569590000006</v>
      </c>
    </row>
    <row r="54" spans="1:20" s="300" customFormat="1" outlineLevel="1">
      <c r="A54" s="315" t="s">
        <v>1167</v>
      </c>
      <c r="B54" s="287" t="s">
        <v>644</v>
      </c>
      <c r="C54" s="316" t="s">
        <v>748</v>
      </c>
      <c r="D54" s="342" t="s">
        <v>443</v>
      </c>
      <c r="E54" s="342" t="s">
        <v>443</v>
      </c>
      <c r="F54" s="342" t="s">
        <v>443</v>
      </c>
      <c r="G54" s="342" t="s">
        <v>443</v>
      </c>
      <c r="H54" s="342" t="s">
        <v>443</v>
      </c>
      <c r="I54" s="342" t="s">
        <v>443</v>
      </c>
      <c r="J54" s="342" t="s">
        <v>443</v>
      </c>
      <c r="K54" s="342" t="s">
        <v>443</v>
      </c>
      <c r="L54" s="342" t="s">
        <v>443</v>
      </c>
      <c r="M54" s="342" t="s">
        <v>443</v>
      </c>
      <c r="N54" s="342" t="s">
        <v>443</v>
      </c>
      <c r="O54" s="342" t="s">
        <v>443</v>
      </c>
      <c r="P54" s="321" t="e">
        <f t="shared" si="3"/>
        <v>#VALUE!</v>
      </c>
      <c r="Q54" s="321" t="e">
        <f t="shared" si="4"/>
        <v>#VALUE!</v>
      </c>
    </row>
    <row r="55" spans="1:20" s="300" customFormat="1" outlineLevel="1">
      <c r="A55" s="315" t="s">
        <v>842</v>
      </c>
      <c r="B55" s="286" t="s">
        <v>605</v>
      </c>
      <c r="C55" s="316" t="s">
        <v>748</v>
      </c>
      <c r="D55" s="342" t="s">
        <v>443</v>
      </c>
      <c r="E55" s="342" t="s">
        <v>443</v>
      </c>
      <c r="F55" s="342" t="s">
        <v>443</v>
      </c>
      <c r="G55" s="342" t="s">
        <v>443</v>
      </c>
      <c r="H55" s="342" t="s">
        <v>443</v>
      </c>
      <c r="I55" s="342" t="s">
        <v>443</v>
      </c>
      <c r="J55" s="342" t="s">
        <v>443</v>
      </c>
      <c r="K55" s="342" t="s">
        <v>443</v>
      </c>
      <c r="L55" s="342" t="s">
        <v>443</v>
      </c>
      <c r="M55" s="342" t="s">
        <v>443</v>
      </c>
      <c r="N55" s="342" t="s">
        <v>443</v>
      </c>
      <c r="O55" s="342" t="s">
        <v>443</v>
      </c>
      <c r="P55" s="321" t="e">
        <f t="shared" si="3"/>
        <v>#VALUE!</v>
      </c>
      <c r="Q55" s="321" t="e">
        <f t="shared" si="4"/>
        <v>#VALUE!</v>
      </c>
    </row>
    <row r="56" spans="1:20" s="300" customFormat="1" outlineLevel="1">
      <c r="A56" s="315" t="s">
        <v>843</v>
      </c>
      <c r="B56" s="284" t="s">
        <v>929</v>
      </c>
      <c r="C56" s="316" t="s">
        <v>748</v>
      </c>
      <c r="D56" s="342">
        <v>89.80024182999999</v>
      </c>
      <c r="E56" s="348">
        <f>('[1]смета помесячно, в т.ч. коммерч'!$O$30+'[1]смета помесячно, в т.ч. коммерч'!$O$31+'[1]смета помесячно, в т.ч. коммерч'!$O$32)/1000</f>
        <v>102.07486057999998</v>
      </c>
      <c r="F56" s="348">
        <v>109.09068100948144</v>
      </c>
      <c r="G56" s="348">
        <v>79.652680259999997</v>
      </c>
      <c r="H56" s="348">
        <v>106.66005615369455</v>
      </c>
      <c r="I56" s="348">
        <v>86.285711979999988</v>
      </c>
      <c r="J56" s="348">
        <v>113.75316506211999</v>
      </c>
      <c r="K56" s="348">
        <v>92.290343609999979</v>
      </c>
      <c r="L56" s="348">
        <v>101.91831838107998</v>
      </c>
      <c r="M56" s="348">
        <v>86.749766210000004</v>
      </c>
      <c r="N56" s="348">
        <v>102.95864101064268</v>
      </c>
      <c r="O56" s="348">
        <v>108.72621480999999</v>
      </c>
      <c r="P56" s="324">
        <f t="shared" si="3"/>
        <v>425.2901806075372</v>
      </c>
      <c r="Q56" s="324">
        <f t="shared" si="4"/>
        <v>374.05203660999996</v>
      </c>
    </row>
    <row r="57" spans="1:20" s="300" customFormat="1" outlineLevel="1">
      <c r="A57" s="315" t="s">
        <v>844</v>
      </c>
      <c r="B57" s="284" t="s">
        <v>930</v>
      </c>
      <c r="C57" s="316" t="s">
        <v>748</v>
      </c>
      <c r="D57" s="342" t="s">
        <v>443</v>
      </c>
      <c r="E57" s="342" t="s">
        <v>443</v>
      </c>
      <c r="F57" s="342" t="s">
        <v>443</v>
      </c>
      <c r="G57" s="342" t="s">
        <v>443</v>
      </c>
      <c r="H57" s="342" t="s">
        <v>443</v>
      </c>
      <c r="I57" s="342" t="s">
        <v>443</v>
      </c>
      <c r="J57" s="342" t="s">
        <v>443</v>
      </c>
      <c r="K57" s="342" t="s">
        <v>443</v>
      </c>
      <c r="L57" s="342" t="s">
        <v>443</v>
      </c>
      <c r="M57" s="342" t="s">
        <v>443</v>
      </c>
      <c r="N57" s="342" t="s">
        <v>443</v>
      </c>
      <c r="O57" s="342" t="s">
        <v>443</v>
      </c>
      <c r="P57" s="321" t="e">
        <f t="shared" si="3"/>
        <v>#VALUE!</v>
      </c>
      <c r="Q57" s="321" t="e">
        <f t="shared" si="4"/>
        <v>#VALUE!</v>
      </c>
    </row>
    <row r="58" spans="1:20" s="300" customFormat="1" outlineLevel="1">
      <c r="A58" s="315" t="s">
        <v>845</v>
      </c>
      <c r="B58" s="285" t="s">
        <v>1010</v>
      </c>
      <c r="C58" s="316" t="s">
        <v>748</v>
      </c>
      <c r="D58" s="348">
        <f t="shared" ref="D58" si="22">SUM(D59:D63)</f>
        <v>28.955273550000001</v>
      </c>
      <c r="E58" s="348">
        <f t="shared" ref="E58" si="23">SUM(E59:E63)</f>
        <v>17.280178419999999</v>
      </c>
      <c r="F58" s="348">
        <f t="shared" ref="F58" si="24">SUM(F59:F63)</f>
        <v>11.85075</v>
      </c>
      <c r="G58" s="348">
        <f t="shared" ref="G58" si="25">SUM(G59:G63)</f>
        <v>11.691804329999998</v>
      </c>
      <c r="H58" s="348">
        <f t="shared" ref="H58" si="26">SUM(H59:H63)</f>
        <v>30.999724989216389</v>
      </c>
      <c r="I58" s="348">
        <f t="shared" ref="I58" si="27">SUM(I59:I63)</f>
        <v>19.731048780000002</v>
      </c>
      <c r="J58" s="348">
        <f t="shared" ref="J58" si="28">SUM(J59:J63)</f>
        <v>36.843016673516352</v>
      </c>
      <c r="K58" s="348">
        <f t="shared" ref="K58" si="29">SUM(K59:K63)</f>
        <v>24.831146529999998</v>
      </c>
      <c r="L58" s="348">
        <f t="shared" ref="L58" si="30">SUM(L59:L63)</f>
        <v>39.53731260930077</v>
      </c>
      <c r="M58" s="348">
        <f t="shared" ref="M58" si="31">SUM(M59:M63)</f>
        <v>23.944481939999999</v>
      </c>
      <c r="N58" s="348">
        <f t="shared" ref="N58" si="32">SUM(N59:N63)</f>
        <v>30.215408440897068</v>
      </c>
      <c r="O58" s="348">
        <f t="shared" ref="O58" si="33">SUM(O59:O63)</f>
        <v>22.346373320000001</v>
      </c>
      <c r="P58" s="324">
        <f t="shared" si="3"/>
        <v>137.59546271293058</v>
      </c>
      <c r="Q58" s="324">
        <f t="shared" si="4"/>
        <v>90.853050569999994</v>
      </c>
    </row>
    <row r="59" spans="1:20" s="300" customFormat="1" ht="31.5" outlineLevel="1">
      <c r="A59" s="315" t="s">
        <v>846</v>
      </c>
      <c r="B59" s="141" t="s">
        <v>732</v>
      </c>
      <c r="C59" s="316" t="s">
        <v>748</v>
      </c>
      <c r="D59" s="342" t="s">
        <v>443</v>
      </c>
      <c r="E59" s="342" t="s">
        <v>443</v>
      </c>
      <c r="F59" s="342" t="s">
        <v>443</v>
      </c>
      <c r="G59" s="342" t="s">
        <v>443</v>
      </c>
      <c r="H59" s="342" t="s">
        <v>443</v>
      </c>
      <c r="I59" s="342" t="s">
        <v>443</v>
      </c>
      <c r="J59" s="342" t="s">
        <v>443</v>
      </c>
      <c r="K59" s="342" t="s">
        <v>443</v>
      </c>
      <c r="L59" s="342" t="s">
        <v>443</v>
      </c>
      <c r="M59" s="342" t="s">
        <v>443</v>
      </c>
      <c r="N59" s="342" t="s">
        <v>443</v>
      </c>
      <c r="O59" s="342" t="s">
        <v>443</v>
      </c>
      <c r="P59" s="321" t="e">
        <f t="shared" si="3"/>
        <v>#VALUE!</v>
      </c>
      <c r="Q59" s="321" t="e">
        <f t="shared" si="4"/>
        <v>#VALUE!</v>
      </c>
    </row>
    <row r="60" spans="1:20" s="300" customFormat="1" ht="31.5" outlineLevel="1">
      <c r="A60" s="315" t="s">
        <v>847</v>
      </c>
      <c r="B60" s="141" t="s">
        <v>734</v>
      </c>
      <c r="C60" s="316" t="s">
        <v>748</v>
      </c>
      <c r="D60" s="342" t="s">
        <v>443</v>
      </c>
      <c r="E60" s="342" t="s">
        <v>443</v>
      </c>
      <c r="F60" s="342" t="s">
        <v>443</v>
      </c>
      <c r="G60" s="342" t="s">
        <v>443</v>
      </c>
      <c r="H60" s="342" t="s">
        <v>443</v>
      </c>
      <c r="I60" s="342" t="s">
        <v>443</v>
      </c>
      <c r="J60" s="342" t="s">
        <v>443</v>
      </c>
      <c r="K60" s="342" t="s">
        <v>443</v>
      </c>
      <c r="L60" s="342" t="s">
        <v>443</v>
      </c>
      <c r="M60" s="342" t="s">
        <v>443</v>
      </c>
      <c r="N60" s="342" t="s">
        <v>443</v>
      </c>
      <c r="O60" s="342" t="s">
        <v>443</v>
      </c>
      <c r="P60" s="321" t="e">
        <f t="shared" si="3"/>
        <v>#VALUE!</v>
      </c>
      <c r="Q60" s="321" t="e">
        <f t="shared" si="4"/>
        <v>#VALUE!</v>
      </c>
    </row>
    <row r="61" spans="1:20" s="300" customFormat="1" outlineLevel="1">
      <c r="A61" s="315" t="s">
        <v>848</v>
      </c>
      <c r="B61" s="284" t="s">
        <v>1046</v>
      </c>
      <c r="C61" s="316" t="s">
        <v>748</v>
      </c>
      <c r="D61" s="342" t="s">
        <v>443</v>
      </c>
      <c r="E61" s="342" t="s">
        <v>443</v>
      </c>
      <c r="F61" s="342" t="s">
        <v>443</v>
      </c>
      <c r="G61" s="342" t="s">
        <v>443</v>
      </c>
      <c r="H61" s="342" t="s">
        <v>443</v>
      </c>
      <c r="I61" s="342" t="s">
        <v>443</v>
      </c>
      <c r="J61" s="342" t="s">
        <v>443</v>
      </c>
      <c r="K61" s="342" t="s">
        <v>443</v>
      </c>
      <c r="L61" s="342" t="s">
        <v>443</v>
      </c>
      <c r="M61" s="342" t="s">
        <v>443</v>
      </c>
      <c r="N61" s="342" t="s">
        <v>443</v>
      </c>
      <c r="O61" s="342" t="s">
        <v>443</v>
      </c>
      <c r="P61" s="321" t="e">
        <f t="shared" si="3"/>
        <v>#VALUE!</v>
      </c>
      <c r="Q61" s="321" t="e">
        <f t="shared" si="4"/>
        <v>#VALUE!</v>
      </c>
    </row>
    <row r="62" spans="1:20" s="300" customFormat="1" outlineLevel="1">
      <c r="A62" s="315" t="s">
        <v>849</v>
      </c>
      <c r="B62" s="284" t="s">
        <v>1132</v>
      </c>
      <c r="C62" s="316" t="s">
        <v>748</v>
      </c>
      <c r="D62" s="342" t="s">
        <v>443</v>
      </c>
      <c r="E62" s="342" t="s">
        <v>443</v>
      </c>
      <c r="F62" s="342" t="s">
        <v>443</v>
      </c>
      <c r="G62" s="342" t="s">
        <v>443</v>
      </c>
      <c r="H62" s="342" t="s">
        <v>443</v>
      </c>
      <c r="I62" s="342" t="s">
        <v>443</v>
      </c>
      <c r="J62" s="342" t="s">
        <v>443</v>
      </c>
      <c r="K62" s="342" t="s">
        <v>443</v>
      </c>
      <c r="L62" s="342" t="s">
        <v>443</v>
      </c>
      <c r="M62" s="342" t="s">
        <v>443</v>
      </c>
      <c r="N62" s="342" t="s">
        <v>443</v>
      </c>
      <c r="O62" s="342" t="s">
        <v>443</v>
      </c>
      <c r="P62" s="321" t="e">
        <f t="shared" si="3"/>
        <v>#VALUE!</v>
      </c>
      <c r="Q62" s="321" t="e">
        <f t="shared" si="4"/>
        <v>#VALUE!</v>
      </c>
    </row>
    <row r="63" spans="1:20" s="300" customFormat="1" outlineLevel="1">
      <c r="A63" s="315" t="s">
        <v>850</v>
      </c>
      <c r="B63" s="284" t="s">
        <v>521</v>
      </c>
      <c r="C63" s="316" t="s">
        <v>748</v>
      </c>
      <c r="D63" s="342">
        <v>28.955273550000001</v>
      </c>
      <c r="E63" s="348">
        <f>'[1]смета помесячно, в т.ч. коммерч'!$O$52/1000</f>
        <v>17.280178419999999</v>
      </c>
      <c r="F63" s="348">
        <v>11.85075</v>
      </c>
      <c r="G63" s="348">
        <v>11.691804329999998</v>
      </c>
      <c r="H63" s="348">
        <v>30.999724989216389</v>
      </c>
      <c r="I63" s="348">
        <v>19.731048780000002</v>
      </c>
      <c r="J63" s="348">
        <v>36.843016673516352</v>
      </c>
      <c r="K63" s="348">
        <v>24.831146529999998</v>
      </c>
      <c r="L63" s="348">
        <v>39.53731260930077</v>
      </c>
      <c r="M63" s="348">
        <v>23.944481939999999</v>
      </c>
      <c r="N63" s="348">
        <v>30.215408440897068</v>
      </c>
      <c r="O63" s="348">
        <v>22.346373320000001</v>
      </c>
      <c r="P63" s="324">
        <f t="shared" si="3"/>
        <v>137.59546271293058</v>
      </c>
      <c r="Q63" s="324">
        <f t="shared" si="4"/>
        <v>90.853050569999994</v>
      </c>
    </row>
    <row r="64" spans="1:20" s="300" customFormat="1" outlineLevel="1">
      <c r="A64" s="315" t="s">
        <v>851</v>
      </c>
      <c r="B64" s="285" t="s">
        <v>820</v>
      </c>
      <c r="C64" s="316" t="s">
        <v>748</v>
      </c>
      <c r="D64" s="342">
        <v>424.21983838000006</v>
      </c>
      <c r="E64" s="348">
        <f>('[1]смета помесячно, в т.ч. коммерч'!$O$39+'[1]смета помесячно, в т.ч. коммерч'!$O$45)/1000</f>
        <v>454.94764466999999</v>
      </c>
      <c r="F64" s="348">
        <v>474.35092818886494</v>
      </c>
      <c r="G64" s="348">
        <v>444.01252775000006</v>
      </c>
      <c r="H64" s="348">
        <v>459.94281510718565</v>
      </c>
      <c r="I64" s="348">
        <v>407.92551803999999</v>
      </c>
      <c r="J64" s="348">
        <v>453.76134019647395</v>
      </c>
      <c r="K64" s="348">
        <v>459.15766671999995</v>
      </c>
      <c r="L64" s="348">
        <v>501.6449110152758</v>
      </c>
      <c r="M64" s="348">
        <v>502.40117828999996</v>
      </c>
      <c r="N64" s="348">
        <v>551.69352269928925</v>
      </c>
      <c r="O64" s="348">
        <v>574.61868155000002</v>
      </c>
      <c r="P64" s="324">
        <f t="shared" si="3"/>
        <v>1967.0425890182246</v>
      </c>
      <c r="Q64" s="324">
        <f t="shared" si="4"/>
        <v>1944.1030446</v>
      </c>
    </row>
    <row r="65" spans="1:89" s="302" customFormat="1" outlineLevel="1">
      <c r="A65" s="315" t="s">
        <v>852</v>
      </c>
      <c r="B65" s="285" t="s">
        <v>1137</v>
      </c>
      <c r="C65" s="316" t="s">
        <v>748</v>
      </c>
      <c r="D65" s="342">
        <v>45.183438609999996</v>
      </c>
      <c r="E65" s="350">
        <f>'[1]смета помесячно, в т.ч. коммерч'!$O$51/1000</f>
        <v>46.493697139999995</v>
      </c>
      <c r="F65" s="350">
        <v>45.301999999999992</v>
      </c>
      <c r="G65" s="350">
        <v>43.478529819999999</v>
      </c>
      <c r="H65" s="350">
        <v>41.232259999999997</v>
      </c>
      <c r="I65" s="350">
        <v>45.33582556999999</v>
      </c>
      <c r="J65" s="350">
        <v>46.519848500000009</v>
      </c>
      <c r="K65" s="350">
        <v>56.864523650000002</v>
      </c>
      <c r="L65" s="350">
        <v>33.276900000000005</v>
      </c>
      <c r="M65" s="350">
        <v>93.862334320000002</v>
      </c>
      <c r="N65" s="350">
        <v>97.038321719999999</v>
      </c>
      <c r="O65" s="350">
        <v>95.907534490000018</v>
      </c>
      <c r="P65" s="326">
        <f t="shared" si="3"/>
        <v>218.06733022</v>
      </c>
      <c r="Q65" s="326">
        <f t="shared" si="4"/>
        <v>291.97021803000001</v>
      </c>
      <c r="R65" s="300"/>
      <c r="S65" s="300"/>
      <c r="T65" s="300"/>
      <c r="U65" s="300"/>
      <c r="V65" s="300"/>
      <c r="W65" s="300"/>
      <c r="X65" s="300"/>
      <c r="Y65" s="300"/>
      <c r="Z65" s="300"/>
      <c r="AA65" s="300"/>
      <c r="AB65" s="300"/>
      <c r="AC65" s="300"/>
      <c r="AD65" s="300"/>
      <c r="AE65" s="300"/>
      <c r="AF65" s="300"/>
      <c r="AG65" s="300"/>
      <c r="AH65" s="300"/>
      <c r="AI65" s="300"/>
      <c r="AJ65" s="300"/>
      <c r="AK65" s="300"/>
      <c r="AL65" s="300"/>
      <c r="AM65" s="300"/>
      <c r="AN65" s="300"/>
      <c r="AO65" s="300"/>
      <c r="AP65" s="300"/>
      <c r="AQ65" s="300"/>
      <c r="AR65" s="300"/>
      <c r="AS65" s="300"/>
      <c r="AT65" s="300"/>
      <c r="AU65" s="300"/>
      <c r="AV65" s="300"/>
      <c r="AW65" s="300"/>
      <c r="AX65" s="300"/>
      <c r="AY65" s="300"/>
      <c r="AZ65" s="300"/>
      <c r="BA65" s="300"/>
      <c r="BB65" s="300"/>
      <c r="BC65" s="300"/>
      <c r="BD65" s="300"/>
      <c r="BE65" s="300"/>
      <c r="BF65" s="300"/>
      <c r="BG65" s="300"/>
      <c r="BH65" s="300"/>
      <c r="BI65" s="300"/>
      <c r="BJ65" s="300"/>
      <c r="BK65" s="300"/>
      <c r="BL65" s="300"/>
      <c r="BM65" s="300"/>
      <c r="BN65" s="300"/>
      <c r="BO65" s="300"/>
      <c r="BP65" s="300"/>
      <c r="BQ65" s="300"/>
      <c r="BR65" s="300"/>
      <c r="BS65" s="300"/>
      <c r="BT65" s="300"/>
      <c r="BU65" s="300"/>
      <c r="BV65" s="300"/>
      <c r="BW65" s="300"/>
      <c r="BX65" s="300"/>
      <c r="BY65" s="300"/>
      <c r="BZ65" s="300"/>
      <c r="CA65" s="300"/>
      <c r="CB65" s="300"/>
      <c r="CC65" s="300"/>
      <c r="CD65" s="300"/>
      <c r="CE65" s="300"/>
      <c r="CF65" s="300"/>
      <c r="CG65" s="300"/>
      <c r="CH65" s="300"/>
      <c r="CI65" s="300"/>
      <c r="CJ65" s="300"/>
      <c r="CK65" s="300"/>
    </row>
    <row r="66" spans="1:89" s="302" customFormat="1" outlineLevel="1">
      <c r="A66" s="315" t="s">
        <v>111</v>
      </c>
      <c r="B66" s="284" t="s">
        <v>1122</v>
      </c>
      <c r="C66" s="316" t="s">
        <v>748</v>
      </c>
      <c r="D66" s="350">
        <f t="shared" ref="D66" si="34">D65</f>
        <v>45.183438609999996</v>
      </c>
      <c r="E66" s="350">
        <f t="shared" ref="E66" si="35">E65</f>
        <v>46.493697139999995</v>
      </c>
      <c r="F66" s="350">
        <f t="shared" ref="F66" si="36">F65</f>
        <v>45.301999999999992</v>
      </c>
      <c r="G66" s="350">
        <f t="shared" ref="G66" si="37">G65</f>
        <v>43.478529819999999</v>
      </c>
      <c r="H66" s="350">
        <f t="shared" ref="H66" si="38">H65</f>
        <v>41.232259999999997</v>
      </c>
      <c r="I66" s="350">
        <f t="shared" ref="I66" si="39">I65</f>
        <v>45.33582556999999</v>
      </c>
      <c r="J66" s="350">
        <f t="shared" ref="J66" si="40">J65</f>
        <v>46.519848500000009</v>
      </c>
      <c r="K66" s="350">
        <f t="shared" ref="K66" si="41">K65</f>
        <v>56.864523650000002</v>
      </c>
      <c r="L66" s="350">
        <f t="shared" ref="L66" si="42">L65</f>
        <v>33.276900000000005</v>
      </c>
      <c r="M66" s="350">
        <f t="shared" ref="M66" si="43">M65</f>
        <v>93.862334320000002</v>
      </c>
      <c r="N66" s="350">
        <f t="shared" ref="N66" si="44">N65</f>
        <v>97.038321719999999</v>
      </c>
      <c r="O66" s="350">
        <f t="shared" ref="O66" si="45">O65</f>
        <v>95.907534490000018</v>
      </c>
      <c r="P66" s="326">
        <f t="shared" si="3"/>
        <v>218.06733022</v>
      </c>
      <c r="Q66" s="326">
        <f t="shared" si="4"/>
        <v>291.97021803000001</v>
      </c>
      <c r="R66" s="300"/>
      <c r="S66" s="300"/>
      <c r="T66" s="300"/>
      <c r="U66" s="300"/>
      <c r="V66" s="300"/>
      <c r="W66" s="300"/>
      <c r="X66" s="300"/>
      <c r="Y66" s="300"/>
      <c r="Z66" s="300"/>
      <c r="AA66" s="300"/>
      <c r="AB66" s="300"/>
      <c r="AC66" s="300"/>
      <c r="AD66" s="300"/>
      <c r="AE66" s="300"/>
      <c r="AF66" s="300"/>
      <c r="AG66" s="300"/>
      <c r="AH66" s="300"/>
      <c r="AI66" s="300"/>
      <c r="AJ66" s="300"/>
      <c r="AK66" s="300"/>
      <c r="AL66" s="300"/>
      <c r="AM66" s="300"/>
      <c r="AN66" s="300"/>
      <c r="AO66" s="300"/>
      <c r="AP66" s="300"/>
      <c r="AQ66" s="300"/>
      <c r="AR66" s="300"/>
      <c r="AS66" s="300"/>
      <c r="AT66" s="300"/>
      <c r="AU66" s="300"/>
      <c r="AV66" s="300"/>
      <c r="AW66" s="300"/>
      <c r="AX66" s="300"/>
      <c r="AY66" s="300"/>
      <c r="AZ66" s="300"/>
      <c r="BA66" s="300"/>
      <c r="BB66" s="300"/>
      <c r="BC66" s="300"/>
      <c r="BD66" s="300"/>
      <c r="BE66" s="300"/>
      <c r="BF66" s="300"/>
      <c r="BG66" s="300"/>
      <c r="BH66" s="300"/>
      <c r="BI66" s="300"/>
      <c r="BJ66" s="300"/>
      <c r="BK66" s="300"/>
      <c r="BL66" s="300"/>
      <c r="BM66" s="300"/>
      <c r="BN66" s="300"/>
      <c r="BO66" s="300"/>
      <c r="BP66" s="300"/>
      <c r="BQ66" s="300"/>
      <c r="BR66" s="300"/>
      <c r="BS66" s="300"/>
      <c r="BT66" s="300"/>
      <c r="BU66" s="300"/>
      <c r="BV66" s="300"/>
      <c r="BW66" s="300"/>
      <c r="BX66" s="300"/>
      <c r="BY66" s="300"/>
      <c r="BZ66" s="300"/>
      <c r="CA66" s="300"/>
      <c r="CB66" s="300"/>
      <c r="CC66" s="300"/>
      <c r="CD66" s="300"/>
      <c r="CE66" s="300"/>
      <c r="CF66" s="300"/>
      <c r="CG66" s="300"/>
      <c r="CH66" s="300"/>
      <c r="CI66" s="300"/>
      <c r="CJ66" s="300"/>
      <c r="CK66" s="300"/>
    </row>
    <row r="67" spans="1:89" s="302" customFormat="1" outlineLevel="1">
      <c r="A67" s="315" t="s">
        <v>1091</v>
      </c>
      <c r="B67" s="284" t="s">
        <v>1131</v>
      </c>
      <c r="C67" s="316" t="s">
        <v>748</v>
      </c>
      <c r="D67" s="350" t="s">
        <v>443</v>
      </c>
      <c r="E67" s="350" t="s">
        <v>443</v>
      </c>
      <c r="F67" s="350" t="s">
        <v>443</v>
      </c>
      <c r="G67" s="350" t="s">
        <v>443</v>
      </c>
      <c r="H67" s="350" t="s">
        <v>443</v>
      </c>
      <c r="I67" s="350" t="s">
        <v>443</v>
      </c>
      <c r="J67" s="350" t="s">
        <v>443</v>
      </c>
      <c r="K67" s="350" t="s">
        <v>443</v>
      </c>
      <c r="L67" s="350" t="s">
        <v>443</v>
      </c>
      <c r="M67" s="350" t="s">
        <v>443</v>
      </c>
      <c r="N67" s="350" t="s">
        <v>443</v>
      </c>
      <c r="O67" s="350" t="s">
        <v>443</v>
      </c>
      <c r="P67" s="326" t="e">
        <f t="shared" si="3"/>
        <v>#VALUE!</v>
      </c>
      <c r="Q67" s="326" t="e">
        <f t="shared" si="4"/>
        <v>#VALUE!</v>
      </c>
      <c r="R67" s="300"/>
      <c r="S67" s="300"/>
      <c r="T67" s="300"/>
      <c r="U67" s="300"/>
      <c r="V67" s="300"/>
      <c r="W67" s="300"/>
      <c r="X67" s="300"/>
      <c r="Y67" s="300"/>
      <c r="Z67" s="300"/>
      <c r="AA67" s="300"/>
      <c r="AB67" s="300"/>
      <c r="AC67" s="300"/>
      <c r="AD67" s="300"/>
      <c r="AE67" s="300"/>
      <c r="AF67" s="300"/>
      <c r="AG67" s="300"/>
      <c r="AH67" s="300"/>
      <c r="AI67" s="300"/>
      <c r="AJ67" s="300"/>
      <c r="AK67" s="300"/>
      <c r="AL67" s="300"/>
      <c r="AM67" s="300"/>
      <c r="AN67" s="300"/>
      <c r="AO67" s="300"/>
      <c r="AP67" s="300"/>
      <c r="AQ67" s="300"/>
      <c r="AR67" s="300"/>
      <c r="AS67" s="300"/>
      <c r="AT67" s="300"/>
      <c r="AU67" s="300"/>
      <c r="AV67" s="300"/>
      <c r="AW67" s="300"/>
      <c r="AX67" s="300"/>
      <c r="AY67" s="300"/>
      <c r="AZ67" s="300"/>
      <c r="BA67" s="300"/>
      <c r="BB67" s="300"/>
      <c r="BC67" s="300"/>
      <c r="BD67" s="300"/>
      <c r="BE67" s="300"/>
      <c r="BF67" s="300"/>
      <c r="BG67" s="300"/>
      <c r="BH67" s="300"/>
      <c r="BI67" s="300"/>
      <c r="BJ67" s="300"/>
      <c r="BK67" s="300"/>
      <c r="BL67" s="300"/>
      <c r="BM67" s="300"/>
      <c r="BN67" s="300"/>
      <c r="BO67" s="300"/>
      <c r="BP67" s="300"/>
      <c r="BQ67" s="300"/>
      <c r="BR67" s="300"/>
      <c r="BS67" s="300"/>
      <c r="BT67" s="300"/>
      <c r="BU67" s="300"/>
      <c r="BV67" s="300"/>
      <c r="BW67" s="300"/>
      <c r="BX67" s="300"/>
      <c r="BY67" s="300"/>
      <c r="BZ67" s="300"/>
      <c r="CA67" s="300"/>
      <c r="CB67" s="300"/>
      <c r="CC67" s="300"/>
      <c r="CD67" s="300"/>
      <c r="CE67" s="300"/>
      <c r="CF67" s="300"/>
      <c r="CG67" s="300"/>
      <c r="CH67" s="300"/>
      <c r="CI67" s="300"/>
      <c r="CJ67" s="300"/>
      <c r="CK67" s="300"/>
    </row>
    <row r="68" spans="1:89" s="302" customFormat="1" outlineLevel="1">
      <c r="A68" s="315" t="s">
        <v>1092</v>
      </c>
      <c r="B68" s="284" t="s">
        <v>1125</v>
      </c>
      <c r="C68" s="316" t="s">
        <v>748</v>
      </c>
      <c r="D68" s="350" t="s">
        <v>443</v>
      </c>
      <c r="E68" s="350" t="s">
        <v>443</v>
      </c>
      <c r="F68" s="350" t="s">
        <v>443</v>
      </c>
      <c r="G68" s="350" t="s">
        <v>443</v>
      </c>
      <c r="H68" s="350" t="s">
        <v>443</v>
      </c>
      <c r="I68" s="350" t="s">
        <v>443</v>
      </c>
      <c r="J68" s="350" t="s">
        <v>443</v>
      </c>
      <c r="K68" s="350" t="s">
        <v>443</v>
      </c>
      <c r="L68" s="350" t="s">
        <v>443</v>
      </c>
      <c r="M68" s="350" t="s">
        <v>443</v>
      </c>
      <c r="N68" s="350" t="s">
        <v>443</v>
      </c>
      <c r="O68" s="350" t="s">
        <v>443</v>
      </c>
      <c r="P68" s="326" t="e">
        <f t="shared" si="3"/>
        <v>#VALUE!</v>
      </c>
      <c r="Q68" s="326" t="e">
        <f t="shared" si="4"/>
        <v>#VALUE!</v>
      </c>
      <c r="R68" s="300"/>
      <c r="S68" s="300"/>
      <c r="T68" s="300"/>
      <c r="U68" s="300"/>
      <c r="V68" s="300"/>
      <c r="W68" s="300"/>
      <c r="X68" s="300"/>
      <c r="Y68" s="300"/>
      <c r="Z68" s="300"/>
      <c r="AA68" s="300"/>
      <c r="AB68" s="300"/>
      <c r="AC68" s="300"/>
      <c r="AD68" s="300"/>
      <c r="AE68" s="300"/>
      <c r="AF68" s="300"/>
      <c r="AG68" s="300"/>
      <c r="AH68" s="300"/>
      <c r="AI68" s="300"/>
      <c r="AJ68" s="300"/>
      <c r="AK68" s="300"/>
      <c r="AL68" s="300"/>
      <c r="AM68" s="300"/>
      <c r="AN68" s="300"/>
      <c r="AO68" s="300"/>
      <c r="AP68" s="300"/>
      <c r="AQ68" s="300"/>
      <c r="AR68" s="300"/>
      <c r="AS68" s="300"/>
      <c r="AT68" s="300"/>
      <c r="AU68" s="300"/>
      <c r="AV68" s="300"/>
      <c r="AW68" s="300"/>
      <c r="AX68" s="300"/>
      <c r="AY68" s="300"/>
      <c r="AZ68" s="300"/>
      <c r="BA68" s="300"/>
      <c r="BB68" s="300"/>
      <c r="BC68" s="300"/>
      <c r="BD68" s="300"/>
      <c r="BE68" s="300"/>
      <c r="BF68" s="300"/>
      <c r="BG68" s="300"/>
      <c r="BH68" s="300"/>
      <c r="BI68" s="300"/>
      <c r="BJ68" s="300"/>
      <c r="BK68" s="300"/>
      <c r="BL68" s="300"/>
      <c r="BM68" s="300"/>
      <c r="BN68" s="300"/>
      <c r="BO68" s="300"/>
      <c r="BP68" s="300"/>
      <c r="BQ68" s="300"/>
      <c r="BR68" s="300"/>
      <c r="BS68" s="300"/>
      <c r="BT68" s="300"/>
      <c r="BU68" s="300"/>
      <c r="BV68" s="300"/>
      <c r="BW68" s="300"/>
      <c r="BX68" s="300"/>
      <c r="BY68" s="300"/>
      <c r="BZ68" s="300"/>
      <c r="CA68" s="300"/>
      <c r="CB68" s="300"/>
      <c r="CC68" s="300"/>
      <c r="CD68" s="300"/>
      <c r="CE68" s="300"/>
      <c r="CF68" s="300"/>
      <c r="CG68" s="300"/>
      <c r="CH68" s="300"/>
      <c r="CI68" s="300"/>
      <c r="CJ68" s="300"/>
      <c r="CK68" s="300"/>
    </row>
    <row r="69" spans="1:89" s="302" customFormat="1" outlineLevel="1">
      <c r="A69" s="315" t="s">
        <v>1093</v>
      </c>
      <c r="B69" s="284" t="s">
        <v>1130</v>
      </c>
      <c r="C69" s="316" t="s">
        <v>748</v>
      </c>
      <c r="D69" s="350" t="s">
        <v>443</v>
      </c>
      <c r="E69" s="350" t="s">
        <v>443</v>
      </c>
      <c r="F69" s="350" t="s">
        <v>443</v>
      </c>
      <c r="G69" s="350" t="s">
        <v>443</v>
      </c>
      <c r="H69" s="350" t="s">
        <v>443</v>
      </c>
      <c r="I69" s="350" t="s">
        <v>443</v>
      </c>
      <c r="J69" s="350" t="s">
        <v>443</v>
      </c>
      <c r="K69" s="350" t="s">
        <v>443</v>
      </c>
      <c r="L69" s="350" t="s">
        <v>443</v>
      </c>
      <c r="M69" s="350" t="s">
        <v>443</v>
      </c>
      <c r="N69" s="350" t="s">
        <v>443</v>
      </c>
      <c r="O69" s="350" t="s">
        <v>443</v>
      </c>
      <c r="P69" s="326" t="e">
        <f t="shared" si="3"/>
        <v>#VALUE!</v>
      </c>
      <c r="Q69" s="326" t="e">
        <f t="shared" si="4"/>
        <v>#VALUE!</v>
      </c>
      <c r="R69" s="300"/>
      <c r="S69" s="300"/>
      <c r="T69" s="300"/>
      <c r="U69" s="300"/>
      <c r="V69" s="300"/>
      <c r="W69" s="300"/>
      <c r="X69" s="300"/>
      <c r="Y69" s="300"/>
      <c r="Z69" s="300"/>
      <c r="AA69" s="300"/>
      <c r="AB69" s="300"/>
      <c r="AC69" s="300"/>
      <c r="AD69" s="300"/>
      <c r="AE69" s="300"/>
      <c r="AF69" s="300"/>
      <c r="AG69" s="300"/>
      <c r="AH69" s="300"/>
      <c r="AI69" s="300"/>
      <c r="AJ69" s="300"/>
      <c r="AK69" s="300"/>
      <c r="AL69" s="300"/>
      <c r="AM69" s="300"/>
      <c r="AN69" s="300"/>
      <c r="AO69" s="300"/>
      <c r="AP69" s="300"/>
      <c r="AQ69" s="300"/>
      <c r="AR69" s="300"/>
      <c r="AS69" s="300"/>
      <c r="AT69" s="300"/>
      <c r="AU69" s="300"/>
      <c r="AV69" s="300"/>
      <c r="AW69" s="300"/>
      <c r="AX69" s="300"/>
      <c r="AY69" s="300"/>
      <c r="AZ69" s="300"/>
      <c r="BA69" s="300"/>
      <c r="BB69" s="300"/>
      <c r="BC69" s="300"/>
      <c r="BD69" s="300"/>
      <c r="BE69" s="300"/>
      <c r="BF69" s="300"/>
      <c r="BG69" s="300"/>
      <c r="BH69" s="300"/>
      <c r="BI69" s="300"/>
      <c r="BJ69" s="300"/>
      <c r="BK69" s="300"/>
      <c r="BL69" s="300"/>
      <c r="BM69" s="300"/>
      <c r="BN69" s="300"/>
      <c r="BO69" s="300"/>
      <c r="BP69" s="300"/>
      <c r="BQ69" s="300"/>
      <c r="BR69" s="300"/>
      <c r="BS69" s="300"/>
      <c r="BT69" s="300"/>
      <c r="BU69" s="300"/>
      <c r="BV69" s="300"/>
      <c r="BW69" s="300"/>
      <c r="BX69" s="300"/>
      <c r="BY69" s="300"/>
      <c r="BZ69" s="300"/>
      <c r="CA69" s="300"/>
      <c r="CB69" s="300"/>
      <c r="CC69" s="300"/>
      <c r="CD69" s="300"/>
      <c r="CE69" s="300"/>
      <c r="CF69" s="300"/>
      <c r="CG69" s="300"/>
      <c r="CH69" s="300"/>
      <c r="CI69" s="300"/>
      <c r="CJ69" s="300"/>
      <c r="CK69" s="300"/>
    </row>
    <row r="70" spans="1:89" s="302" customFormat="1" outlineLevel="1">
      <c r="A70" s="315" t="s">
        <v>1094</v>
      </c>
      <c r="B70" s="284" t="s">
        <v>1095</v>
      </c>
      <c r="C70" s="316" t="s">
        <v>748</v>
      </c>
      <c r="D70" s="350" t="s">
        <v>443</v>
      </c>
      <c r="E70" s="350" t="s">
        <v>443</v>
      </c>
      <c r="F70" s="350" t="s">
        <v>443</v>
      </c>
      <c r="G70" s="350" t="s">
        <v>443</v>
      </c>
      <c r="H70" s="350" t="s">
        <v>443</v>
      </c>
      <c r="I70" s="350" t="s">
        <v>443</v>
      </c>
      <c r="J70" s="350" t="s">
        <v>443</v>
      </c>
      <c r="K70" s="350" t="s">
        <v>443</v>
      </c>
      <c r="L70" s="350" t="s">
        <v>443</v>
      </c>
      <c r="M70" s="350" t="s">
        <v>443</v>
      </c>
      <c r="N70" s="350" t="s">
        <v>443</v>
      </c>
      <c r="O70" s="350" t="s">
        <v>443</v>
      </c>
      <c r="P70" s="326" t="e">
        <f t="shared" si="3"/>
        <v>#VALUE!</v>
      </c>
      <c r="Q70" s="326" t="e">
        <f t="shared" si="4"/>
        <v>#VALUE!</v>
      </c>
      <c r="R70" s="300"/>
      <c r="S70" s="300"/>
      <c r="T70" s="300"/>
      <c r="U70" s="300"/>
      <c r="V70" s="300"/>
      <c r="W70" s="300"/>
      <c r="X70" s="300"/>
      <c r="Y70" s="300"/>
      <c r="Z70" s="300"/>
      <c r="AA70" s="300"/>
      <c r="AB70" s="300"/>
      <c r="AC70" s="300"/>
      <c r="AD70" s="300"/>
      <c r="AE70" s="300"/>
      <c r="AF70" s="300"/>
      <c r="AG70" s="300"/>
      <c r="AH70" s="300"/>
      <c r="AI70" s="300"/>
      <c r="AJ70" s="300"/>
      <c r="AK70" s="300"/>
      <c r="AL70" s="300"/>
      <c r="AM70" s="300"/>
      <c r="AN70" s="300"/>
      <c r="AO70" s="300"/>
      <c r="AP70" s="300"/>
      <c r="AQ70" s="300"/>
      <c r="AR70" s="300"/>
      <c r="AS70" s="300"/>
      <c r="AT70" s="300"/>
      <c r="AU70" s="300"/>
      <c r="AV70" s="300"/>
      <c r="AW70" s="300"/>
      <c r="AX70" s="300"/>
      <c r="AY70" s="300"/>
      <c r="AZ70" s="300"/>
      <c r="BA70" s="300"/>
      <c r="BB70" s="300"/>
      <c r="BC70" s="300"/>
      <c r="BD70" s="300"/>
      <c r="BE70" s="300"/>
      <c r="BF70" s="300"/>
      <c r="BG70" s="300"/>
      <c r="BH70" s="300"/>
      <c r="BI70" s="300"/>
      <c r="BJ70" s="300"/>
      <c r="BK70" s="300"/>
      <c r="BL70" s="300"/>
      <c r="BM70" s="300"/>
      <c r="BN70" s="300"/>
      <c r="BO70" s="300"/>
      <c r="BP70" s="300"/>
      <c r="BQ70" s="300"/>
      <c r="BR70" s="300"/>
      <c r="BS70" s="300"/>
      <c r="BT70" s="300"/>
      <c r="BU70" s="300"/>
      <c r="BV70" s="300"/>
      <c r="BW70" s="300"/>
      <c r="BX70" s="300"/>
      <c r="BY70" s="300"/>
      <c r="BZ70" s="300"/>
      <c r="CA70" s="300"/>
      <c r="CB70" s="300"/>
      <c r="CC70" s="300"/>
      <c r="CD70" s="300"/>
      <c r="CE70" s="300"/>
      <c r="CF70" s="300"/>
      <c r="CG70" s="300"/>
      <c r="CH70" s="300"/>
      <c r="CI70" s="300"/>
      <c r="CJ70" s="300"/>
      <c r="CK70" s="300"/>
    </row>
    <row r="71" spans="1:89" s="300" customFormat="1" outlineLevel="1">
      <c r="A71" s="315" t="s">
        <v>853</v>
      </c>
      <c r="B71" s="285" t="s">
        <v>1011</v>
      </c>
      <c r="C71" s="316" t="s">
        <v>748</v>
      </c>
      <c r="D71" s="348">
        <f t="shared" ref="D71" si="46">SUM(D72:D73)</f>
        <v>10.408900559999999</v>
      </c>
      <c r="E71" s="348">
        <f t="shared" ref="E71" si="47">SUM(E72:E73)</f>
        <v>10.71294962</v>
      </c>
      <c r="F71" s="348">
        <f t="shared" ref="F71" si="48">SUM(F72:F73)</f>
        <v>9.7029589999999999</v>
      </c>
      <c r="G71" s="348">
        <f t="shared" ref="G71" si="49">SUM(G72:G73)</f>
        <v>8.3666562199999994</v>
      </c>
      <c r="H71" s="348">
        <f t="shared" ref="H71" si="50">SUM(H72:H73)</f>
        <v>8.1778980000000008</v>
      </c>
      <c r="I71" s="348">
        <f t="shared" ref="I71" si="51">SUM(I72:I73)</f>
        <v>8.9832509999999992</v>
      </c>
      <c r="J71" s="348">
        <f t="shared" ref="J71" si="52">SUM(J72:J73)</f>
        <v>9.699237707371422</v>
      </c>
      <c r="K71" s="348">
        <f t="shared" ref="K71" si="53">SUM(K72:K73)</f>
        <v>12.051620490000001</v>
      </c>
      <c r="L71" s="348">
        <f t="shared" ref="L71" si="54">SUM(L72:L73)</f>
        <v>12.470555503998977</v>
      </c>
      <c r="M71" s="348">
        <f t="shared" ref="M71" si="55">SUM(M72:M73)</f>
        <v>16.106114780000002</v>
      </c>
      <c r="N71" s="348">
        <f t="shared" ref="N71" si="56">SUM(N72:N73)</f>
        <v>16.86434098226858</v>
      </c>
      <c r="O71" s="348">
        <f t="shared" ref="O71" si="57">SUM(O72:O73)</f>
        <v>15.44156398</v>
      </c>
      <c r="P71" s="324">
        <f t="shared" si="3"/>
        <v>47.212032193638976</v>
      </c>
      <c r="Q71" s="324">
        <f t="shared" si="4"/>
        <v>52.582550249999997</v>
      </c>
    </row>
    <row r="72" spans="1:89" s="300" customFormat="1" outlineLevel="1">
      <c r="A72" s="315" t="s">
        <v>113</v>
      </c>
      <c r="B72" s="284" t="s">
        <v>796</v>
      </c>
      <c r="C72" s="316" t="s">
        <v>748</v>
      </c>
      <c r="D72" s="342">
        <v>7.1303240000000008</v>
      </c>
      <c r="E72" s="348">
        <f>'[1]смета помесячно, в т.ч. коммерч'!$O$83/1000</f>
        <v>7.5036430000000003</v>
      </c>
      <c r="F72" s="348">
        <v>6.2159259999999996</v>
      </c>
      <c r="G72" s="348">
        <v>5.1574869999999997</v>
      </c>
      <c r="H72" s="348">
        <v>5.1676320000000002</v>
      </c>
      <c r="I72" s="348">
        <v>5.9993279999999993</v>
      </c>
      <c r="J72" s="348">
        <v>6.0019200000000001</v>
      </c>
      <c r="K72" s="348">
        <v>8.3442630000000015</v>
      </c>
      <c r="L72" s="348">
        <v>8.2381320000000002</v>
      </c>
      <c r="M72" s="348">
        <v>11.895252000000001</v>
      </c>
      <c r="N72" s="348">
        <v>12.079521333333332</v>
      </c>
      <c r="O72" s="348">
        <v>11.052555</v>
      </c>
      <c r="P72" s="324">
        <f t="shared" si="3"/>
        <v>31.487205333333332</v>
      </c>
      <c r="Q72" s="324">
        <f t="shared" si="4"/>
        <v>37.291398000000001</v>
      </c>
    </row>
    <row r="73" spans="1:89" s="300" customFormat="1" outlineLevel="1">
      <c r="A73" s="315" t="s">
        <v>793</v>
      </c>
      <c r="B73" s="284" t="s">
        <v>64</v>
      </c>
      <c r="C73" s="316" t="s">
        <v>748</v>
      </c>
      <c r="D73" s="342">
        <v>3.2785765599999994</v>
      </c>
      <c r="E73" s="348">
        <f>('[1]смета помесячно, в т.ч. коммерч'!$O$80+'[1]смета помесячно, в т.ч. коммерч'!$O$81+'[1]смета помесячно, в т.ч. коммерч'!$O$82)/1000</f>
        <v>3.2093066200000004</v>
      </c>
      <c r="F73" s="348">
        <v>3.4870329999999998</v>
      </c>
      <c r="G73" s="348">
        <v>3.2091692200000002</v>
      </c>
      <c r="H73" s="348">
        <v>3.0102660000000006</v>
      </c>
      <c r="I73" s="348">
        <v>2.9839230000000003</v>
      </c>
      <c r="J73" s="348">
        <v>3.6973177073714223</v>
      </c>
      <c r="K73" s="348">
        <v>3.7073574899999997</v>
      </c>
      <c r="L73" s="348">
        <v>4.2324235039989757</v>
      </c>
      <c r="M73" s="348">
        <v>4.2108627800000002</v>
      </c>
      <c r="N73" s="348">
        <v>4.7848196489352466</v>
      </c>
      <c r="O73" s="348">
        <v>4.3890089799999998</v>
      </c>
      <c r="P73" s="324">
        <f t="shared" si="3"/>
        <v>15.724826860305647</v>
      </c>
      <c r="Q73" s="324">
        <f t="shared" si="4"/>
        <v>15.29115225</v>
      </c>
    </row>
    <row r="74" spans="1:89" s="300" customFormat="1" outlineLevel="1">
      <c r="A74" s="315" t="s">
        <v>854</v>
      </c>
      <c r="B74" s="285" t="s">
        <v>1012</v>
      </c>
      <c r="C74" s="316" t="s">
        <v>748</v>
      </c>
      <c r="D74" s="348">
        <f t="shared" ref="D74:L74" si="58">SUM(D75:D77)</f>
        <v>25.958439750000004</v>
      </c>
      <c r="E74" s="348">
        <f t="shared" si="58"/>
        <v>22.534829559999999</v>
      </c>
      <c r="F74" s="348">
        <f t="shared" si="58"/>
        <v>27.531631458800003</v>
      </c>
      <c r="G74" s="348">
        <f t="shared" si="58"/>
        <v>25.267880069999997</v>
      </c>
      <c r="H74" s="348">
        <f t="shared" si="58"/>
        <v>30.201579287333335</v>
      </c>
      <c r="I74" s="348">
        <f t="shared" si="58"/>
        <v>26.391192939999996</v>
      </c>
      <c r="J74" s="348">
        <f t="shared" si="58"/>
        <v>28.815887830507339</v>
      </c>
      <c r="K74" s="348">
        <f t="shared" si="58"/>
        <v>34.882899279999997</v>
      </c>
      <c r="L74" s="348">
        <f t="shared" si="58"/>
        <v>38.638377330533331</v>
      </c>
      <c r="M74" s="348">
        <f>SUM(M75:M77)</f>
        <v>37.238381909999994</v>
      </c>
      <c r="N74" s="348">
        <f t="shared" ref="N74" si="59">SUM(N75:N77)</f>
        <v>45.502319826601578</v>
      </c>
      <c r="O74" s="348">
        <f>SUM(O75:O77)</f>
        <v>41.838440929999997</v>
      </c>
      <c r="P74" s="324">
        <f t="shared" si="3"/>
        <v>143.1581642749756</v>
      </c>
      <c r="Q74" s="324">
        <f t="shared" si="4"/>
        <v>140.35091505999998</v>
      </c>
    </row>
    <row r="75" spans="1:89" s="300" customFormat="1" outlineLevel="1">
      <c r="A75" s="315" t="s">
        <v>855</v>
      </c>
      <c r="B75" s="284" t="s">
        <v>522</v>
      </c>
      <c r="C75" s="316" t="s">
        <v>748</v>
      </c>
      <c r="D75" s="342">
        <v>25.557483870000002</v>
      </c>
      <c r="E75" s="348">
        <f>('[1]смета помесячно, в т.ч. коммерч'!$O$57-'[1]смета помесячно, в т.ч. коммерч'!$O$76)/1000</f>
        <v>22.104462439999999</v>
      </c>
      <c r="F75" s="348">
        <v>27.096177671600003</v>
      </c>
      <c r="G75" s="348">
        <v>24.769202029999995</v>
      </c>
      <c r="H75" s="348">
        <v>29.674984046933336</v>
      </c>
      <c r="I75" s="348">
        <v>25.843243539999996</v>
      </c>
      <c r="J75" s="348">
        <v>28.247358060067338</v>
      </c>
      <c r="K75" s="348">
        <v>33.324926739999995</v>
      </c>
      <c r="L75" s="348">
        <v>37.826424287333332</v>
      </c>
      <c r="M75" s="348">
        <v>37.176190469999995</v>
      </c>
      <c r="N75" s="348">
        <v>45.445633019401576</v>
      </c>
      <c r="O75" s="348">
        <v>41.520480289999995</v>
      </c>
      <c r="P75" s="324">
        <f t="shared" si="3"/>
        <v>141.1943994137356</v>
      </c>
      <c r="Q75" s="324">
        <f t="shared" si="4"/>
        <v>137.86484103999999</v>
      </c>
    </row>
    <row r="76" spans="1:89" s="300" customFormat="1" ht="15.75" customHeight="1" outlineLevel="1">
      <c r="A76" s="315" t="s">
        <v>856</v>
      </c>
      <c r="B76" s="284" t="s">
        <v>523</v>
      </c>
      <c r="C76" s="316" t="s">
        <v>748</v>
      </c>
      <c r="D76" s="342">
        <v>0.40095588000000004</v>
      </c>
      <c r="E76" s="348">
        <f>'[1]смета помесячно, в т.ч. коммерч'!$O$76/1000</f>
        <v>0.43036711999999994</v>
      </c>
      <c r="F76" s="348">
        <v>0.4354537872</v>
      </c>
      <c r="G76" s="348">
        <v>0.49867804000000004</v>
      </c>
      <c r="H76" s="348">
        <v>0.52659524040000005</v>
      </c>
      <c r="I76" s="348">
        <v>0.54794939999999981</v>
      </c>
      <c r="J76" s="348">
        <v>0.56852977043999986</v>
      </c>
      <c r="K76" s="348">
        <v>1.5579725400000002</v>
      </c>
      <c r="L76" s="348">
        <v>0.81195304319999984</v>
      </c>
      <c r="M76" s="348">
        <v>6.2191440000000008E-2</v>
      </c>
      <c r="N76" s="348">
        <v>5.6686807200000001E-2</v>
      </c>
      <c r="O76" s="348">
        <v>0.31796063999999996</v>
      </c>
      <c r="P76" s="324">
        <f t="shared" si="3"/>
        <v>1.9637648612399998</v>
      </c>
      <c r="Q76" s="324">
        <f t="shared" si="4"/>
        <v>2.4860740199999998</v>
      </c>
    </row>
    <row r="77" spans="1:89" s="300" customFormat="1" outlineLevel="1">
      <c r="A77" s="315" t="s">
        <v>857</v>
      </c>
      <c r="B77" s="284" t="s">
        <v>524</v>
      </c>
      <c r="C77" s="316" t="s">
        <v>748</v>
      </c>
      <c r="D77" s="342" t="s">
        <v>443</v>
      </c>
      <c r="E77" s="342" t="s">
        <v>443</v>
      </c>
      <c r="F77" s="342" t="s">
        <v>443</v>
      </c>
      <c r="G77" s="342" t="s">
        <v>443</v>
      </c>
      <c r="H77" s="342" t="s">
        <v>443</v>
      </c>
      <c r="I77" s="342" t="s">
        <v>443</v>
      </c>
      <c r="J77" s="342" t="s">
        <v>443</v>
      </c>
      <c r="K77" s="342" t="s">
        <v>443</v>
      </c>
      <c r="L77" s="342" t="s">
        <v>443</v>
      </c>
      <c r="M77" s="342" t="s">
        <v>443</v>
      </c>
      <c r="N77" s="342" t="s">
        <v>443</v>
      </c>
      <c r="O77" s="342" t="s">
        <v>443</v>
      </c>
      <c r="P77" s="321" t="e">
        <f t="shared" si="3"/>
        <v>#VALUE!</v>
      </c>
      <c r="Q77" s="321" t="e">
        <f t="shared" si="4"/>
        <v>#VALUE!</v>
      </c>
    </row>
    <row r="78" spans="1:89" s="304" customFormat="1" outlineLevel="1">
      <c r="A78" s="315" t="s">
        <v>858</v>
      </c>
      <c r="B78" s="285" t="s">
        <v>863</v>
      </c>
      <c r="C78" s="316" t="s">
        <v>286</v>
      </c>
      <c r="D78" s="351" t="s">
        <v>590</v>
      </c>
      <c r="E78" s="351" t="s">
        <v>590</v>
      </c>
      <c r="F78" s="351" t="s">
        <v>590</v>
      </c>
      <c r="G78" s="351" t="s">
        <v>590</v>
      </c>
      <c r="H78" s="351" t="s">
        <v>590</v>
      </c>
      <c r="I78" s="351" t="s">
        <v>590</v>
      </c>
      <c r="J78" s="351" t="s">
        <v>590</v>
      </c>
      <c r="K78" s="351" t="s">
        <v>590</v>
      </c>
      <c r="L78" s="351" t="s">
        <v>590</v>
      </c>
      <c r="M78" s="351" t="s">
        <v>590</v>
      </c>
      <c r="N78" s="351" t="s">
        <v>590</v>
      </c>
      <c r="O78" s="351" t="s">
        <v>590</v>
      </c>
      <c r="P78" s="351" t="s">
        <v>590</v>
      </c>
      <c r="Q78" s="351" t="s">
        <v>590</v>
      </c>
      <c r="R78" s="300"/>
      <c r="S78" s="300"/>
      <c r="T78" s="300"/>
      <c r="U78" s="300"/>
      <c r="V78" s="300"/>
      <c r="W78" s="300"/>
      <c r="X78" s="300"/>
      <c r="Y78" s="300"/>
      <c r="Z78" s="300"/>
      <c r="AA78" s="300"/>
      <c r="AB78" s="300"/>
      <c r="AC78" s="300"/>
      <c r="AD78" s="300"/>
      <c r="AE78" s="300"/>
      <c r="AF78" s="300"/>
      <c r="AG78" s="300"/>
      <c r="AH78" s="300"/>
      <c r="AI78" s="300"/>
      <c r="AJ78" s="300"/>
      <c r="AK78" s="300"/>
      <c r="AL78" s="300"/>
      <c r="AM78" s="300"/>
      <c r="AN78" s="300"/>
      <c r="AO78" s="300"/>
      <c r="AP78" s="300"/>
      <c r="AQ78" s="300"/>
      <c r="AR78" s="300"/>
      <c r="AS78" s="300"/>
      <c r="AT78" s="300"/>
      <c r="AU78" s="300"/>
      <c r="AV78" s="300"/>
      <c r="AW78" s="300"/>
      <c r="AX78" s="300"/>
      <c r="AY78" s="300"/>
      <c r="AZ78" s="300"/>
      <c r="BA78" s="300"/>
      <c r="BB78" s="300"/>
      <c r="BC78" s="300"/>
      <c r="BD78" s="300"/>
      <c r="BE78" s="300"/>
      <c r="BF78" s="300"/>
      <c r="BG78" s="300"/>
      <c r="BH78" s="300"/>
      <c r="BI78" s="300"/>
      <c r="BJ78" s="300"/>
      <c r="BK78" s="300"/>
      <c r="BL78" s="300"/>
      <c r="BM78" s="300"/>
      <c r="BN78" s="300"/>
      <c r="BO78" s="300"/>
      <c r="BP78" s="300"/>
      <c r="BQ78" s="300"/>
      <c r="BR78" s="300"/>
      <c r="BS78" s="300"/>
      <c r="BT78" s="300"/>
      <c r="BU78" s="300"/>
      <c r="BV78" s="300"/>
      <c r="BW78" s="300"/>
      <c r="BX78" s="300"/>
      <c r="BY78" s="300"/>
      <c r="BZ78" s="300"/>
      <c r="CA78" s="300"/>
      <c r="CB78" s="300"/>
      <c r="CC78" s="300"/>
      <c r="CD78" s="300"/>
      <c r="CE78" s="300"/>
      <c r="CF78" s="300"/>
      <c r="CG78" s="300"/>
      <c r="CH78" s="300"/>
      <c r="CI78" s="300"/>
      <c r="CJ78" s="300"/>
      <c r="CK78" s="300"/>
    </row>
    <row r="79" spans="1:89" s="300" customFormat="1" outlineLevel="1">
      <c r="A79" s="315" t="s">
        <v>859</v>
      </c>
      <c r="B79" s="284" t="s">
        <v>65</v>
      </c>
      <c r="C79" s="316" t="s">
        <v>748</v>
      </c>
      <c r="D79" s="342">
        <v>122.55535980000002</v>
      </c>
      <c r="E79" s="348">
        <v>153.66869761610076</v>
      </c>
      <c r="F79" s="348">
        <v>157.77068066698601</v>
      </c>
      <c r="G79" s="348">
        <v>133.95173423422415</v>
      </c>
      <c r="H79" s="348">
        <f>'[2]смета по видам'!$P$41/1000</f>
        <v>163.05229230130033</v>
      </c>
      <c r="I79" s="348">
        <v>128.51420470299053</v>
      </c>
      <c r="J79" s="348">
        <f>'[3]смета по видам'!$P$41/1000</f>
        <v>150.91250313787427</v>
      </c>
      <c r="K79" s="348">
        <v>132.12744063000002</v>
      </c>
      <c r="L79" s="348">
        <v>170.95301296732001</v>
      </c>
      <c r="M79" s="348">
        <v>144.36877223000002</v>
      </c>
      <c r="N79" s="348">
        <v>155.66853415733186</v>
      </c>
      <c r="O79" s="348">
        <v>150.52881152</v>
      </c>
      <c r="P79" s="324">
        <f t="shared" si="3"/>
        <v>640.58634256382652</v>
      </c>
      <c r="Q79" s="324">
        <f t="shared" si="4"/>
        <v>555.53922908299057</v>
      </c>
      <c r="R79" s="329"/>
      <c r="S79" s="329"/>
      <c r="T79" s="340"/>
      <c r="U79" s="329"/>
      <c r="W79" s="329"/>
      <c r="X79" s="330"/>
      <c r="Y79" s="330"/>
    </row>
    <row r="80" spans="1:89" s="300" customFormat="1" outlineLevel="1">
      <c r="A80" s="315" t="s">
        <v>860</v>
      </c>
      <c r="B80" s="284" t="s">
        <v>66</v>
      </c>
      <c r="C80" s="316" t="s">
        <v>748</v>
      </c>
      <c r="D80" s="342">
        <v>10.66622795969397</v>
      </c>
      <c r="E80" s="348">
        <v>13.279835459999999</v>
      </c>
      <c r="F80" s="348">
        <v>13.339214161921765</v>
      </c>
      <c r="G80" s="348">
        <v>11.97956802</v>
      </c>
      <c r="H80" s="348">
        <v>15.676123064765125</v>
      </c>
      <c r="I80" s="348">
        <v>13.60249595</v>
      </c>
      <c r="J80" s="348">
        <v>18.861975632302055</v>
      </c>
      <c r="K80" s="348">
        <v>19.284615160000001</v>
      </c>
      <c r="L80" s="348">
        <v>18.188640018154757</v>
      </c>
      <c r="M80" s="348">
        <v>21.156489389999997</v>
      </c>
      <c r="N80" s="348">
        <v>23.864338299197215</v>
      </c>
      <c r="O80" s="348">
        <v>28.384377110000003</v>
      </c>
      <c r="P80" s="324">
        <f t="shared" si="3"/>
        <v>76.591077014419156</v>
      </c>
      <c r="Q80" s="324">
        <f t="shared" si="4"/>
        <v>82.427977609999999</v>
      </c>
      <c r="R80" s="329"/>
      <c r="U80" s="329"/>
      <c r="W80" s="329"/>
      <c r="X80" s="330"/>
      <c r="Y80" s="330"/>
    </row>
    <row r="81" spans="1:25" s="300" customFormat="1" outlineLevel="1">
      <c r="A81" s="315" t="s">
        <v>861</v>
      </c>
      <c r="B81" s="284" t="s">
        <v>9</v>
      </c>
      <c r="C81" s="316" t="s">
        <v>748</v>
      </c>
      <c r="D81" s="342">
        <v>116.14478397030604</v>
      </c>
      <c r="E81" s="348">
        <v>144.60441184000001</v>
      </c>
      <c r="F81" s="348">
        <v>150.34002070799227</v>
      </c>
      <c r="G81" s="348">
        <v>135.01608733</v>
      </c>
      <c r="H81" s="348">
        <v>140.96618073924441</v>
      </c>
      <c r="I81" s="348">
        <v>122.31926826999999</v>
      </c>
      <c r="J81" s="348">
        <v>139.62387139173282</v>
      </c>
      <c r="K81" s="348">
        <v>142.75241785</v>
      </c>
      <c r="L81" s="348">
        <v>133.53551642565557</v>
      </c>
      <c r="M81" s="348">
        <v>140.65929091999999</v>
      </c>
      <c r="N81" s="348">
        <v>162.5548484857058</v>
      </c>
      <c r="O81" s="348">
        <v>185.78854893999997</v>
      </c>
      <c r="P81" s="324">
        <f t="shared" si="3"/>
        <v>576.6804170423386</v>
      </c>
      <c r="Q81" s="324">
        <f t="shared" si="4"/>
        <v>591.51952597999991</v>
      </c>
      <c r="R81" s="329"/>
      <c r="U81" s="329"/>
      <c r="W81" s="329"/>
      <c r="X81" s="330"/>
      <c r="Y81" s="330"/>
    </row>
    <row r="82" spans="1:25" s="306" customFormat="1" outlineLevel="1">
      <c r="A82" s="332" t="s">
        <v>26</v>
      </c>
      <c r="B82" s="333" t="s">
        <v>1155</v>
      </c>
      <c r="C82" s="334" t="s">
        <v>748</v>
      </c>
      <c r="D82" s="347">
        <f t="shared" ref="D82:L82" si="60">D18-D33</f>
        <v>18.12652495999987</v>
      </c>
      <c r="E82" s="347">
        <f t="shared" si="60"/>
        <v>12.957254960000455</v>
      </c>
      <c r="F82" s="347">
        <f t="shared" si="60"/>
        <v>-60.758168734677156</v>
      </c>
      <c r="G82" s="347">
        <f t="shared" si="60"/>
        <v>-47.204946929999778</v>
      </c>
      <c r="H82" s="347">
        <f t="shared" si="60"/>
        <v>2.2575965582834669</v>
      </c>
      <c r="I82" s="347">
        <f t="shared" si="60"/>
        <v>58.651638419999927</v>
      </c>
      <c r="J82" s="347">
        <f t="shared" si="60"/>
        <v>2.8115560552078023</v>
      </c>
      <c r="K82" s="347">
        <f t="shared" si="60"/>
        <v>70.796556960000316</v>
      </c>
      <c r="L82" s="347">
        <f t="shared" si="60"/>
        <v>2.6553784136754075</v>
      </c>
      <c r="M82" s="347">
        <f t="shared" ref="M82:N82" si="61">M18-M33</f>
        <v>-18.535701530000097</v>
      </c>
      <c r="N82" s="347">
        <f t="shared" si="61"/>
        <v>5.7563787916901674</v>
      </c>
      <c r="O82" s="347">
        <f t="shared" ref="O82" si="62">O18-O33</f>
        <v>33.714739629999713</v>
      </c>
      <c r="P82" s="336">
        <f t="shared" si="3"/>
        <v>13.480909818856844</v>
      </c>
      <c r="Q82" s="336">
        <f t="shared" si="4"/>
        <v>144.62723347999986</v>
      </c>
      <c r="S82" s="339"/>
      <c r="T82" s="339"/>
      <c r="V82" s="339"/>
    </row>
    <row r="83" spans="1:25" s="300" customFormat="1" outlineLevel="1">
      <c r="A83" s="315" t="s">
        <v>45</v>
      </c>
      <c r="B83" s="282" t="s">
        <v>1007</v>
      </c>
      <c r="C83" s="316" t="s">
        <v>748</v>
      </c>
      <c r="D83" s="342" t="s">
        <v>443</v>
      </c>
      <c r="E83" s="342" t="s">
        <v>443</v>
      </c>
      <c r="F83" s="342" t="s">
        <v>443</v>
      </c>
      <c r="G83" s="342" t="s">
        <v>443</v>
      </c>
      <c r="H83" s="342" t="s">
        <v>443</v>
      </c>
      <c r="I83" s="342" t="s">
        <v>443</v>
      </c>
      <c r="J83" s="342" t="s">
        <v>443</v>
      </c>
      <c r="K83" s="342" t="s">
        <v>443</v>
      </c>
      <c r="L83" s="342" t="s">
        <v>443</v>
      </c>
      <c r="M83" s="342" t="s">
        <v>443</v>
      </c>
      <c r="N83" s="342" t="s">
        <v>443</v>
      </c>
      <c r="O83" s="342" t="s">
        <v>443</v>
      </c>
      <c r="P83" s="321" t="e">
        <f t="shared" si="3"/>
        <v>#VALUE!</v>
      </c>
      <c r="Q83" s="321" t="e">
        <f t="shared" si="4"/>
        <v>#VALUE!</v>
      </c>
    </row>
    <row r="84" spans="1:25" s="300" customFormat="1" ht="31.5" outlineLevel="1">
      <c r="A84" s="315" t="s">
        <v>830</v>
      </c>
      <c r="B84" s="141" t="s">
        <v>897</v>
      </c>
      <c r="C84" s="316" t="s">
        <v>748</v>
      </c>
      <c r="D84" s="342" t="s">
        <v>443</v>
      </c>
      <c r="E84" s="342" t="s">
        <v>443</v>
      </c>
      <c r="F84" s="342" t="s">
        <v>443</v>
      </c>
      <c r="G84" s="342" t="s">
        <v>443</v>
      </c>
      <c r="H84" s="342" t="s">
        <v>443</v>
      </c>
      <c r="I84" s="342" t="s">
        <v>443</v>
      </c>
      <c r="J84" s="342" t="s">
        <v>443</v>
      </c>
      <c r="K84" s="342" t="s">
        <v>443</v>
      </c>
      <c r="L84" s="342" t="s">
        <v>443</v>
      </c>
      <c r="M84" s="342" t="s">
        <v>443</v>
      </c>
      <c r="N84" s="342" t="s">
        <v>443</v>
      </c>
      <c r="O84" s="342" t="s">
        <v>443</v>
      </c>
      <c r="P84" s="321" t="e">
        <f t="shared" si="3"/>
        <v>#VALUE!</v>
      </c>
      <c r="Q84" s="321" t="e">
        <f t="shared" si="4"/>
        <v>#VALUE!</v>
      </c>
    </row>
    <row r="85" spans="1:25" s="300" customFormat="1" ht="31.5" outlineLevel="1">
      <c r="A85" s="315" t="s">
        <v>831</v>
      </c>
      <c r="B85" s="141" t="s">
        <v>898</v>
      </c>
      <c r="C85" s="316" t="s">
        <v>748</v>
      </c>
      <c r="D85" s="342" t="s">
        <v>443</v>
      </c>
      <c r="E85" s="342" t="s">
        <v>443</v>
      </c>
      <c r="F85" s="342" t="s">
        <v>443</v>
      </c>
      <c r="G85" s="342" t="s">
        <v>443</v>
      </c>
      <c r="H85" s="342" t="s">
        <v>443</v>
      </c>
      <c r="I85" s="342" t="s">
        <v>443</v>
      </c>
      <c r="J85" s="342" t="s">
        <v>443</v>
      </c>
      <c r="K85" s="342" t="s">
        <v>443</v>
      </c>
      <c r="L85" s="342" t="s">
        <v>443</v>
      </c>
      <c r="M85" s="342" t="s">
        <v>443</v>
      </c>
      <c r="N85" s="342" t="s">
        <v>443</v>
      </c>
      <c r="O85" s="342" t="s">
        <v>443</v>
      </c>
      <c r="P85" s="321" t="e">
        <f t="shared" si="3"/>
        <v>#VALUE!</v>
      </c>
      <c r="Q85" s="321" t="e">
        <f t="shared" si="4"/>
        <v>#VALUE!</v>
      </c>
    </row>
    <row r="86" spans="1:25" s="300" customFormat="1" ht="31.5" outlineLevel="1">
      <c r="A86" s="315" t="s">
        <v>832</v>
      </c>
      <c r="B86" s="141" t="s">
        <v>883</v>
      </c>
      <c r="C86" s="316" t="s">
        <v>748</v>
      </c>
      <c r="D86" s="342" t="s">
        <v>443</v>
      </c>
      <c r="E86" s="342" t="s">
        <v>443</v>
      </c>
      <c r="F86" s="342" t="s">
        <v>443</v>
      </c>
      <c r="G86" s="342" t="s">
        <v>443</v>
      </c>
      <c r="H86" s="342" t="s">
        <v>443</v>
      </c>
      <c r="I86" s="342" t="s">
        <v>443</v>
      </c>
      <c r="J86" s="342" t="s">
        <v>443</v>
      </c>
      <c r="K86" s="342" t="s">
        <v>443</v>
      </c>
      <c r="L86" s="342" t="s">
        <v>443</v>
      </c>
      <c r="M86" s="342" t="s">
        <v>443</v>
      </c>
      <c r="N86" s="342" t="s">
        <v>443</v>
      </c>
      <c r="O86" s="342" t="s">
        <v>443</v>
      </c>
      <c r="P86" s="321" t="e">
        <f t="shared" si="3"/>
        <v>#VALUE!</v>
      </c>
      <c r="Q86" s="321" t="e">
        <f t="shared" si="4"/>
        <v>#VALUE!</v>
      </c>
    </row>
    <row r="87" spans="1:25" s="300" customFormat="1" outlineLevel="1">
      <c r="A87" s="317" t="s">
        <v>46</v>
      </c>
      <c r="B87" s="310" t="s">
        <v>1044</v>
      </c>
      <c r="C87" s="318" t="s">
        <v>748</v>
      </c>
      <c r="D87" s="346">
        <f t="shared" ref="D87:L87" si="63">D23-D38</f>
        <v>-26.668887679999898</v>
      </c>
      <c r="E87" s="346">
        <f t="shared" si="63"/>
        <v>-1.3240325499998562</v>
      </c>
      <c r="F87" s="346">
        <f t="shared" si="63"/>
        <v>-40.823718662482861</v>
      </c>
      <c r="G87" s="346">
        <f t="shared" si="63"/>
        <v>-19.71007067000005</v>
      </c>
      <c r="H87" s="346">
        <f t="shared" si="63"/>
        <v>4.4247892206533379</v>
      </c>
      <c r="I87" s="346">
        <f t="shared" si="63"/>
        <v>18.211938719999807</v>
      </c>
      <c r="J87" s="346">
        <f t="shared" si="63"/>
        <v>16.417099372373514</v>
      </c>
      <c r="K87" s="346">
        <f t="shared" si="63"/>
        <v>6.0015802200002781</v>
      </c>
      <c r="L87" s="346">
        <f t="shared" si="63"/>
        <v>20.962543060242751</v>
      </c>
      <c r="M87" s="346">
        <f t="shared" ref="M87:N87" si="64">M23-M38</f>
        <v>-9.5996239750002132</v>
      </c>
      <c r="N87" s="346">
        <f t="shared" si="64"/>
        <v>51.618958829453959</v>
      </c>
      <c r="O87" s="346">
        <f t="shared" ref="O87" si="65">O23-O38</f>
        <v>74.669924499999752</v>
      </c>
      <c r="P87" s="323">
        <f t="shared" ref="P87:P146" si="66">H87+J87+L87+N87</f>
        <v>93.423390482723562</v>
      </c>
      <c r="Q87" s="323">
        <f t="shared" ref="Q87:Q146" si="67">I87+K87+M87+O87</f>
        <v>89.283819464999624</v>
      </c>
    </row>
    <row r="88" spans="1:25" s="300" customFormat="1" outlineLevel="1">
      <c r="A88" s="317" t="s">
        <v>749</v>
      </c>
      <c r="B88" s="310" t="s">
        <v>937</v>
      </c>
      <c r="C88" s="318" t="s">
        <v>748</v>
      </c>
      <c r="D88" s="346">
        <f t="shared" ref="D88:L88" si="68">D24-D39</f>
        <v>18.147388189999987</v>
      </c>
      <c r="E88" s="346">
        <f t="shared" si="68"/>
        <v>2.079583380000031</v>
      </c>
      <c r="F88" s="346">
        <f t="shared" si="68"/>
        <v>-2.4312936430904415</v>
      </c>
      <c r="G88" s="346">
        <f t="shared" si="68"/>
        <v>-31.256590349999954</v>
      </c>
      <c r="H88" s="346">
        <f t="shared" si="68"/>
        <v>-25.332931071027474</v>
      </c>
      <c r="I88" s="346">
        <f t="shared" si="68"/>
        <v>6.6855600400000412</v>
      </c>
      <c r="J88" s="346">
        <f t="shared" si="68"/>
        <v>-23.90179541811375</v>
      </c>
      <c r="K88" s="346">
        <f t="shared" si="68"/>
        <v>-2.1511998799998082</v>
      </c>
      <c r="L88" s="346">
        <f t="shared" si="68"/>
        <v>-29.271320435867437</v>
      </c>
      <c r="M88" s="346">
        <f t="shared" ref="M88:N88" si="69">M24-M39</f>
        <v>-17.743149369999912</v>
      </c>
      <c r="N88" s="346">
        <f t="shared" si="69"/>
        <v>-19.250664832290397</v>
      </c>
      <c r="O88" s="346">
        <f t="shared" ref="O88" si="70">O24-O39</f>
        <v>-19.040879210000071</v>
      </c>
      <c r="P88" s="323">
        <f t="shared" si="66"/>
        <v>-97.756711757299058</v>
      </c>
      <c r="Q88" s="323">
        <f t="shared" si="67"/>
        <v>-32.24966841999975</v>
      </c>
    </row>
    <row r="89" spans="1:25" s="300" customFormat="1" outlineLevel="1">
      <c r="A89" s="315" t="s">
        <v>750</v>
      </c>
      <c r="B89" s="282" t="s">
        <v>1045</v>
      </c>
      <c r="C89" s="316" t="s">
        <v>748</v>
      </c>
      <c r="D89" s="342" t="s">
        <v>443</v>
      </c>
      <c r="E89" s="342" t="s">
        <v>443</v>
      </c>
      <c r="F89" s="342" t="s">
        <v>443</v>
      </c>
      <c r="G89" s="342" t="s">
        <v>443</v>
      </c>
      <c r="H89" s="342" t="s">
        <v>443</v>
      </c>
      <c r="I89" s="342" t="s">
        <v>443</v>
      </c>
      <c r="J89" s="342" t="s">
        <v>443</v>
      </c>
      <c r="K89" s="342" t="s">
        <v>443</v>
      </c>
      <c r="L89" s="342" t="s">
        <v>443</v>
      </c>
      <c r="M89" s="342" t="s">
        <v>443</v>
      </c>
      <c r="N89" s="342" t="s">
        <v>443</v>
      </c>
      <c r="O89" s="342" t="s">
        <v>443</v>
      </c>
      <c r="P89" s="321" t="e">
        <f t="shared" si="66"/>
        <v>#VALUE!</v>
      </c>
      <c r="Q89" s="321" t="e">
        <f t="shared" si="67"/>
        <v>#VALUE!</v>
      </c>
    </row>
    <row r="90" spans="1:25" s="300" customFormat="1" outlineLevel="1">
      <c r="A90" s="317" t="s">
        <v>751</v>
      </c>
      <c r="B90" s="310" t="s">
        <v>938</v>
      </c>
      <c r="C90" s="318" t="s">
        <v>748</v>
      </c>
      <c r="D90" s="346">
        <f t="shared" ref="D90:L90" si="71">D26-D41</f>
        <v>23.829090040000004</v>
      </c>
      <c r="E90" s="346">
        <f t="shared" si="71"/>
        <v>21.029633179999998</v>
      </c>
      <c r="F90" s="346">
        <f t="shared" si="71"/>
        <v>12.110785191255523</v>
      </c>
      <c r="G90" s="346">
        <f t="shared" si="71"/>
        <v>15.212235039999996</v>
      </c>
      <c r="H90" s="346">
        <f t="shared" si="71"/>
        <v>31.605219265763907</v>
      </c>
      <c r="I90" s="346">
        <f t="shared" si="71"/>
        <v>13.918772170000006</v>
      </c>
      <c r="J90" s="346">
        <f t="shared" si="71"/>
        <v>-0.65277880700368129</v>
      </c>
      <c r="K90" s="346">
        <f t="shared" si="71"/>
        <v>34.925166030000007</v>
      </c>
      <c r="L90" s="346">
        <f t="shared" si="71"/>
        <v>-4.2716986103118391</v>
      </c>
      <c r="M90" s="346">
        <f t="shared" ref="M90:N90" si="72">M26-M41</f>
        <v>6.4573515799999992</v>
      </c>
      <c r="N90" s="346">
        <f t="shared" si="72"/>
        <v>-6.2067158951728372</v>
      </c>
      <c r="O90" s="346">
        <f t="shared" ref="O90" si="73">O26-O41</f>
        <v>-3.9813960000000925E-2</v>
      </c>
      <c r="P90" s="323">
        <f t="shared" si="66"/>
        <v>20.474025953275547</v>
      </c>
      <c r="Q90" s="323">
        <f t="shared" si="67"/>
        <v>55.261475820000008</v>
      </c>
    </row>
    <row r="91" spans="1:25" s="300" customFormat="1" outlineLevel="1">
      <c r="A91" s="315" t="s">
        <v>752</v>
      </c>
      <c r="B91" s="282" t="s">
        <v>939</v>
      </c>
      <c r="C91" s="316" t="s">
        <v>748</v>
      </c>
      <c r="D91" s="342" t="s">
        <v>443</v>
      </c>
      <c r="E91" s="342" t="s">
        <v>443</v>
      </c>
      <c r="F91" s="342" t="s">
        <v>443</v>
      </c>
      <c r="G91" s="342" t="s">
        <v>443</v>
      </c>
      <c r="H91" s="342" t="s">
        <v>443</v>
      </c>
      <c r="I91" s="342" t="s">
        <v>443</v>
      </c>
      <c r="J91" s="342" t="s">
        <v>443</v>
      </c>
      <c r="K91" s="342" t="s">
        <v>443</v>
      </c>
      <c r="L91" s="342" t="s">
        <v>443</v>
      </c>
      <c r="M91" s="342" t="s">
        <v>443</v>
      </c>
      <c r="N91" s="342" t="s">
        <v>443</v>
      </c>
      <c r="O91" s="342" t="s">
        <v>443</v>
      </c>
      <c r="P91" s="321" t="e">
        <f t="shared" si="66"/>
        <v>#VALUE!</v>
      </c>
      <c r="Q91" s="321" t="e">
        <f t="shared" si="67"/>
        <v>#VALUE!</v>
      </c>
    </row>
    <row r="92" spans="1:25" s="300" customFormat="1" outlineLevel="1">
      <c r="A92" s="315" t="s">
        <v>753</v>
      </c>
      <c r="B92" s="282" t="s">
        <v>1052</v>
      </c>
      <c r="C92" s="316" t="s">
        <v>748</v>
      </c>
      <c r="D92" s="342" t="s">
        <v>443</v>
      </c>
      <c r="E92" s="342" t="s">
        <v>443</v>
      </c>
      <c r="F92" s="342" t="s">
        <v>443</v>
      </c>
      <c r="G92" s="342" t="s">
        <v>443</v>
      </c>
      <c r="H92" s="342" t="s">
        <v>443</v>
      </c>
      <c r="I92" s="342" t="s">
        <v>443</v>
      </c>
      <c r="J92" s="342" t="s">
        <v>443</v>
      </c>
      <c r="K92" s="342" t="s">
        <v>443</v>
      </c>
      <c r="L92" s="342" t="s">
        <v>443</v>
      </c>
      <c r="M92" s="342" t="s">
        <v>443</v>
      </c>
      <c r="N92" s="342" t="s">
        <v>443</v>
      </c>
      <c r="O92" s="342" t="s">
        <v>443</v>
      </c>
      <c r="P92" s="321" t="e">
        <f t="shared" si="66"/>
        <v>#VALUE!</v>
      </c>
      <c r="Q92" s="321" t="e">
        <f t="shared" si="67"/>
        <v>#VALUE!</v>
      </c>
    </row>
    <row r="93" spans="1:25" s="300" customFormat="1" ht="31.5" outlineLevel="1">
      <c r="A93" s="315" t="s">
        <v>754</v>
      </c>
      <c r="B93" s="283" t="s">
        <v>817</v>
      </c>
      <c r="C93" s="316" t="s">
        <v>748</v>
      </c>
      <c r="D93" s="342" t="s">
        <v>443</v>
      </c>
      <c r="E93" s="342" t="s">
        <v>443</v>
      </c>
      <c r="F93" s="342" t="s">
        <v>443</v>
      </c>
      <c r="G93" s="342" t="s">
        <v>443</v>
      </c>
      <c r="H93" s="342" t="s">
        <v>443</v>
      </c>
      <c r="I93" s="342" t="s">
        <v>443</v>
      </c>
      <c r="J93" s="342" t="s">
        <v>443</v>
      </c>
      <c r="K93" s="342" t="s">
        <v>443</v>
      </c>
      <c r="L93" s="342" t="s">
        <v>443</v>
      </c>
      <c r="M93" s="342" t="s">
        <v>443</v>
      </c>
      <c r="N93" s="342" t="s">
        <v>443</v>
      </c>
      <c r="O93" s="342" t="s">
        <v>443</v>
      </c>
      <c r="P93" s="321" t="e">
        <f t="shared" si="66"/>
        <v>#VALUE!</v>
      </c>
      <c r="Q93" s="321" t="e">
        <f t="shared" si="67"/>
        <v>#VALUE!</v>
      </c>
    </row>
    <row r="94" spans="1:25" s="300" customFormat="1" outlineLevel="1">
      <c r="A94" s="315" t="s">
        <v>978</v>
      </c>
      <c r="B94" s="141" t="s">
        <v>643</v>
      </c>
      <c r="C94" s="316" t="s">
        <v>748</v>
      </c>
      <c r="D94" s="342" t="s">
        <v>443</v>
      </c>
      <c r="E94" s="342" t="s">
        <v>443</v>
      </c>
      <c r="F94" s="342" t="s">
        <v>443</v>
      </c>
      <c r="G94" s="342" t="s">
        <v>443</v>
      </c>
      <c r="H94" s="342" t="s">
        <v>443</v>
      </c>
      <c r="I94" s="342" t="s">
        <v>443</v>
      </c>
      <c r="J94" s="342" t="s">
        <v>443</v>
      </c>
      <c r="K94" s="342" t="s">
        <v>443</v>
      </c>
      <c r="L94" s="342" t="s">
        <v>443</v>
      </c>
      <c r="M94" s="342" t="s">
        <v>443</v>
      </c>
      <c r="N94" s="342" t="s">
        <v>443</v>
      </c>
      <c r="O94" s="342" t="s">
        <v>443</v>
      </c>
      <c r="P94" s="321" t="e">
        <f t="shared" si="66"/>
        <v>#VALUE!</v>
      </c>
      <c r="Q94" s="321" t="e">
        <f t="shared" si="67"/>
        <v>#VALUE!</v>
      </c>
    </row>
    <row r="95" spans="1:25" s="300" customFormat="1" outlineLevel="1">
      <c r="A95" s="315" t="s">
        <v>979</v>
      </c>
      <c r="B95" s="284" t="s">
        <v>631</v>
      </c>
      <c r="C95" s="316" t="s">
        <v>748</v>
      </c>
      <c r="D95" s="342" t="s">
        <v>443</v>
      </c>
      <c r="E95" s="342" t="s">
        <v>443</v>
      </c>
      <c r="F95" s="342" t="s">
        <v>443</v>
      </c>
      <c r="G95" s="342" t="s">
        <v>443</v>
      </c>
      <c r="H95" s="342" t="s">
        <v>443</v>
      </c>
      <c r="I95" s="342" t="s">
        <v>443</v>
      </c>
      <c r="J95" s="342" t="s">
        <v>443</v>
      </c>
      <c r="K95" s="342" t="s">
        <v>443</v>
      </c>
      <c r="L95" s="342" t="s">
        <v>443</v>
      </c>
      <c r="M95" s="342" t="s">
        <v>443</v>
      </c>
      <c r="N95" s="342" t="s">
        <v>443</v>
      </c>
      <c r="O95" s="342" t="s">
        <v>443</v>
      </c>
      <c r="P95" s="321" t="e">
        <f t="shared" si="66"/>
        <v>#VALUE!</v>
      </c>
      <c r="Q95" s="321" t="e">
        <f t="shared" si="67"/>
        <v>#VALUE!</v>
      </c>
    </row>
    <row r="96" spans="1:25" s="300" customFormat="1" outlineLevel="1">
      <c r="A96" s="317" t="s">
        <v>755</v>
      </c>
      <c r="B96" s="310" t="s">
        <v>940</v>
      </c>
      <c r="C96" s="318" t="s">
        <v>748</v>
      </c>
      <c r="D96" s="346">
        <f t="shared" ref="D96:L96" si="74">D32-D47</f>
        <v>2.8189344099999971</v>
      </c>
      <c r="E96" s="346">
        <f t="shared" si="74"/>
        <v>-8.8279290499999377</v>
      </c>
      <c r="F96" s="346">
        <f t="shared" si="74"/>
        <v>-29.613941620359583</v>
      </c>
      <c r="G96" s="346">
        <f t="shared" si="74"/>
        <v>-11.450520949999969</v>
      </c>
      <c r="H96" s="346">
        <f t="shared" si="74"/>
        <v>-8.4394808571063322</v>
      </c>
      <c r="I96" s="346">
        <f t="shared" si="74"/>
        <v>19.835367489999982</v>
      </c>
      <c r="J96" s="346">
        <f t="shared" si="74"/>
        <v>10.949030907951567</v>
      </c>
      <c r="K96" s="346">
        <f t="shared" si="74"/>
        <v>32.021010589999946</v>
      </c>
      <c r="L96" s="346">
        <f t="shared" si="74"/>
        <v>15.235854399611867</v>
      </c>
      <c r="M96" s="346">
        <f t="shared" ref="M96:N96" si="75">M32-M47</f>
        <v>2.3497202349999498</v>
      </c>
      <c r="N96" s="346">
        <f t="shared" si="75"/>
        <v>-20.405199310300475</v>
      </c>
      <c r="O96" s="346">
        <f t="shared" ref="O96" si="76">O32-O47</f>
        <v>-21.874491700000021</v>
      </c>
      <c r="P96" s="323">
        <f t="shared" si="66"/>
        <v>-2.6597948598433732</v>
      </c>
      <c r="Q96" s="323">
        <f t="shared" si="67"/>
        <v>32.331606614999856</v>
      </c>
    </row>
    <row r="97" spans="1:89" s="306" customFormat="1" outlineLevel="1">
      <c r="A97" s="332" t="s">
        <v>27</v>
      </c>
      <c r="B97" s="333" t="s">
        <v>1156</v>
      </c>
      <c r="C97" s="334" t="s">
        <v>748</v>
      </c>
      <c r="D97" s="347">
        <f t="shared" ref="D97" si="77">D98-D106</f>
        <v>-10.805</v>
      </c>
      <c r="E97" s="347">
        <f t="shared" ref="E97" si="78">E98-E106</f>
        <v>10.525000000000006</v>
      </c>
      <c r="F97" s="347">
        <f t="shared" ref="F97" si="79">F98-F106</f>
        <v>-2.6533703400000022</v>
      </c>
      <c r="G97" s="347">
        <f t="shared" ref="G97" si="80">G98-G106</f>
        <v>-98.085999999999999</v>
      </c>
      <c r="H97" s="347">
        <f t="shared" ref="H97" si="81">H98-H106</f>
        <v>-2.057783426666667</v>
      </c>
      <c r="I97" s="347">
        <f t="shared" ref="I97" si="82">I98-I106</f>
        <v>-148.672</v>
      </c>
      <c r="J97" s="347">
        <f t="shared" ref="J97" si="83">J98-J106</f>
        <v>-2.661428093333333</v>
      </c>
      <c r="K97" s="347">
        <f t="shared" ref="K97" si="84">K98-K106</f>
        <v>-71.067999999999998</v>
      </c>
      <c r="L97" s="347">
        <f t="shared" ref="L97" si="85">L98-L106</f>
        <v>-2.495276760000003</v>
      </c>
      <c r="M97" s="347">
        <f t="shared" ref="M97" si="86">M98-M106</f>
        <v>34.166000000000011</v>
      </c>
      <c r="N97" s="347">
        <f t="shared" ref="N97" si="87">N98-N106</f>
        <v>-5.5964799999999997</v>
      </c>
      <c r="O97" s="347">
        <f t="shared" ref="O97" si="88">O98-O106</f>
        <v>28.575000000000003</v>
      </c>
      <c r="P97" s="336">
        <f t="shared" si="66"/>
        <v>-12.810968280000003</v>
      </c>
      <c r="Q97" s="336">
        <f t="shared" si="67"/>
        <v>-156.99900000000002</v>
      </c>
    </row>
    <row r="98" spans="1:89" s="300" customFormat="1" outlineLevel="1">
      <c r="A98" s="317" t="s">
        <v>52</v>
      </c>
      <c r="B98" s="327" t="s">
        <v>1013</v>
      </c>
      <c r="C98" s="318" t="s">
        <v>748</v>
      </c>
      <c r="D98" s="346">
        <f t="shared" ref="D98" si="89">D99+D100+D101+D103+D104+D105</f>
        <v>38.280999999999999</v>
      </c>
      <c r="E98" s="346">
        <f t="shared" ref="E98" si="90">E99+E100+E101+E103+E104+E105</f>
        <v>87.135000000000005</v>
      </c>
      <c r="F98" s="346">
        <f t="shared" ref="F98" si="91">F99+F100+F101+F103+F104+F105</f>
        <v>8.8571296599999982</v>
      </c>
      <c r="G98" s="346">
        <f t="shared" ref="G98" si="92">G99+G100+G101+G103+G104+G105</f>
        <v>14.244</v>
      </c>
      <c r="H98" s="346">
        <f t="shared" ref="H98" si="93">H99+H100+H101+H103+H104+H105</f>
        <v>9.7145832399999996</v>
      </c>
      <c r="I98" s="346">
        <f t="shared" ref="I98" si="94">I99+I100+I101+I103+I104+I105</f>
        <v>19.092999999999996</v>
      </c>
      <c r="J98" s="346">
        <f t="shared" ref="J98" si="95">J99+J100+J101+J103+J104+J105</f>
        <v>13.672438573333332</v>
      </c>
      <c r="K98" s="346">
        <f t="shared" ref="K98" si="96">K99+K100+K101+K103+K104+K105</f>
        <v>39.233000000000004</v>
      </c>
      <c r="L98" s="346">
        <f t="shared" ref="L98" si="97">L99+L100+L101+L103+L104+L105</f>
        <v>17.622083239999998</v>
      </c>
      <c r="M98" s="346">
        <f t="shared" ref="M98" si="98">M99+M100+M101+M103+M104+M105</f>
        <v>122.93300000000001</v>
      </c>
      <c r="N98" s="346">
        <f t="shared" ref="N98" si="99">N99+N100+N101+N103+N104+N105</f>
        <v>29.012</v>
      </c>
      <c r="O98" s="346">
        <f t="shared" ref="O98" si="100">O99+O100+O101+O103+O104+O105</f>
        <v>98.218000000000004</v>
      </c>
      <c r="P98" s="323">
        <f t="shared" si="66"/>
        <v>70.021105053333329</v>
      </c>
      <c r="Q98" s="323">
        <f t="shared" si="67"/>
        <v>279.47700000000003</v>
      </c>
    </row>
    <row r="99" spans="1:89" s="300" customFormat="1" outlineLevel="1">
      <c r="A99" s="315" t="s">
        <v>53</v>
      </c>
      <c r="B99" s="141" t="s">
        <v>931</v>
      </c>
      <c r="C99" s="316" t="s">
        <v>748</v>
      </c>
      <c r="D99" s="342"/>
      <c r="E99" s="348"/>
      <c r="F99" s="348"/>
      <c r="G99" s="348"/>
      <c r="H99" s="348"/>
      <c r="I99" s="348"/>
      <c r="J99" s="348"/>
      <c r="K99" s="348"/>
      <c r="L99" s="348"/>
      <c r="M99" s="348"/>
      <c r="N99" s="348"/>
      <c r="O99" s="348"/>
      <c r="P99" s="324">
        <f t="shared" si="66"/>
        <v>0</v>
      </c>
      <c r="Q99" s="324">
        <f t="shared" si="67"/>
        <v>0</v>
      </c>
    </row>
    <row r="100" spans="1:89" s="300" customFormat="1" outlineLevel="1">
      <c r="A100" s="315" t="s">
        <v>54</v>
      </c>
      <c r="B100" s="141" t="s">
        <v>932</v>
      </c>
      <c r="C100" s="316" t="s">
        <v>748</v>
      </c>
      <c r="D100" s="342">
        <v>0.17799999999999999</v>
      </c>
      <c r="E100" s="348">
        <v>2.1999999999999999E-2</v>
      </c>
      <c r="F100" s="348">
        <v>2.5000000000000001E-2</v>
      </c>
      <c r="G100" s="348">
        <v>0.52200000000000002</v>
      </c>
      <c r="H100" s="348">
        <v>0.4</v>
      </c>
      <c r="I100" s="348">
        <v>1.202</v>
      </c>
      <c r="J100" s="348">
        <v>0.93500000000000005</v>
      </c>
      <c r="K100" s="348">
        <v>3.145</v>
      </c>
      <c r="L100" s="348">
        <v>1.9</v>
      </c>
      <c r="M100" s="348">
        <v>7.3550000000000004</v>
      </c>
      <c r="N100" s="348">
        <v>4.0250000000000004</v>
      </c>
      <c r="O100" s="348">
        <v>16.163</v>
      </c>
      <c r="P100" s="324">
        <f t="shared" si="66"/>
        <v>7.26</v>
      </c>
      <c r="Q100" s="324">
        <f t="shared" si="67"/>
        <v>27.865000000000002</v>
      </c>
    </row>
    <row r="101" spans="1:89" s="300" customFormat="1" outlineLevel="1">
      <c r="A101" s="315" t="s">
        <v>69</v>
      </c>
      <c r="B101" s="141" t="s">
        <v>1014</v>
      </c>
      <c r="C101" s="316" t="s">
        <v>748</v>
      </c>
      <c r="D101" s="342"/>
      <c r="E101" s="348"/>
      <c r="F101" s="348"/>
      <c r="G101" s="348"/>
      <c r="H101" s="348"/>
      <c r="I101" s="348"/>
      <c r="J101" s="348"/>
      <c r="K101" s="348"/>
      <c r="L101" s="348"/>
      <c r="M101" s="348"/>
      <c r="N101" s="348"/>
      <c r="O101" s="348"/>
      <c r="P101" s="324">
        <f t="shared" si="66"/>
        <v>0</v>
      </c>
      <c r="Q101" s="324">
        <f t="shared" si="67"/>
        <v>0</v>
      </c>
    </row>
    <row r="102" spans="1:89" s="300" customFormat="1" outlineLevel="1">
      <c r="A102" s="315" t="s">
        <v>525</v>
      </c>
      <c r="B102" s="286" t="s">
        <v>646</v>
      </c>
      <c r="C102" s="316" t="s">
        <v>748</v>
      </c>
      <c r="D102" s="342"/>
      <c r="E102" s="348"/>
      <c r="F102" s="348"/>
      <c r="G102" s="348"/>
      <c r="H102" s="348"/>
      <c r="I102" s="348"/>
      <c r="J102" s="348"/>
      <c r="K102" s="348"/>
      <c r="L102" s="348"/>
      <c r="M102" s="348"/>
      <c r="N102" s="348"/>
      <c r="O102" s="348"/>
      <c r="P102" s="324">
        <f t="shared" si="66"/>
        <v>0</v>
      </c>
      <c r="Q102" s="324">
        <f t="shared" si="67"/>
        <v>0</v>
      </c>
    </row>
    <row r="103" spans="1:89" s="300" customFormat="1" outlineLevel="1">
      <c r="A103" s="315" t="s">
        <v>70</v>
      </c>
      <c r="B103" s="284" t="s">
        <v>933</v>
      </c>
      <c r="C103" s="316" t="s">
        <v>748</v>
      </c>
      <c r="D103" s="342">
        <v>38.103000000000002</v>
      </c>
      <c r="E103" s="348">
        <v>87.113</v>
      </c>
      <c r="F103" s="348">
        <v>8.8321296599999979</v>
      </c>
      <c r="G103" s="348">
        <v>13.722</v>
      </c>
      <c r="H103" s="348">
        <v>9.3145832399999993</v>
      </c>
      <c r="I103" s="348">
        <v>17.890999999999998</v>
      </c>
      <c r="J103" s="348">
        <v>12.737438573333332</v>
      </c>
      <c r="K103" s="348">
        <v>36.088000000000001</v>
      </c>
      <c r="L103" s="348">
        <v>15.722083239999998</v>
      </c>
      <c r="M103" s="348">
        <v>115.578</v>
      </c>
      <c r="N103" s="348">
        <v>24.987000000000002</v>
      </c>
      <c r="O103" s="348">
        <v>82.055000000000007</v>
      </c>
      <c r="P103" s="324">
        <f t="shared" si="66"/>
        <v>62.761105053333331</v>
      </c>
      <c r="Q103" s="324">
        <f t="shared" si="67"/>
        <v>251.61200000000002</v>
      </c>
    </row>
    <row r="104" spans="1:89" s="302" customFormat="1" outlineLevel="1">
      <c r="A104" s="315" t="s">
        <v>1097</v>
      </c>
      <c r="B104" s="141" t="s">
        <v>1096</v>
      </c>
      <c r="C104" s="316" t="s">
        <v>748</v>
      </c>
      <c r="D104" s="342"/>
      <c r="E104" s="348"/>
      <c r="F104" s="348"/>
      <c r="G104" s="348"/>
      <c r="H104" s="348"/>
      <c r="I104" s="348"/>
      <c r="J104" s="348"/>
      <c r="K104" s="348"/>
      <c r="L104" s="348"/>
      <c r="M104" s="348"/>
      <c r="N104" s="348"/>
      <c r="O104" s="348"/>
      <c r="P104" s="324">
        <f t="shared" si="66"/>
        <v>0</v>
      </c>
      <c r="Q104" s="324">
        <f t="shared" si="67"/>
        <v>0</v>
      </c>
      <c r="R104" s="300"/>
      <c r="S104" s="300"/>
      <c r="T104" s="300"/>
      <c r="U104" s="300"/>
      <c r="V104" s="300"/>
      <c r="W104" s="300"/>
      <c r="X104" s="300"/>
      <c r="Y104" s="300"/>
      <c r="Z104" s="300"/>
      <c r="AA104" s="300"/>
      <c r="AB104" s="300"/>
      <c r="AC104" s="300"/>
      <c r="AD104" s="300"/>
      <c r="AE104" s="300"/>
      <c r="AF104" s="300"/>
      <c r="AG104" s="300"/>
      <c r="AH104" s="300"/>
      <c r="AI104" s="300"/>
      <c r="AJ104" s="300"/>
      <c r="AK104" s="300"/>
      <c r="AL104" s="300"/>
      <c r="AM104" s="300"/>
      <c r="AN104" s="300"/>
      <c r="AO104" s="300"/>
      <c r="AP104" s="300"/>
      <c r="AQ104" s="300"/>
      <c r="AR104" s="300"/>
      <c r="AS104" s="300"/>
      <c r="AT104" s="300"/>
      <c r="AU104" s="300"/>
      <c r="AV104" s="300"/>
      <c r="AW104" s="300"/>
      <c r="AX104" s="300"/>
      <c r="AY104" s="300"/>
      <c r="AZ104" s="300"/>
      <c r="BA104" s="300"/>
      <c r="BB104" s="300"/>
      <c r="BC104" s="300"/>
      <c r="BD104" s="300"/>
      <c r="BE104" s="300"/>
      <c r="BF104" s="300"/>
      <c r="BG104" s="300"/>
      <c r="BH104" s="300"/>
      <c r="BI104" s="300"/>
      <c r="BJ104" s="300"/>
      <c r="BK104" s="300"/>
      <c r="BL104" s="300"/>
      <c r="BM104" s="300"/>
      <c r="BN104" s="300"/>
      <c r="BO104" s="300"/>
      <c r="BP104" s="300"/>
      <c r="BQ104" s="300"/>
      <c r="BR104" s="300"/>
      <c r="BS104" s="300"/>
      <c r="BT104" s="300"/>
      <c r="BU104" s="300"/>
      <c r="BV104" s="300"/>
      <c r="BW104" s="300"/>
      <c r="BX104" s="300"/>
      <c r="BY104" s="300"/>
      <c r="BZ104" s="300"/>
      <c r="CA104" s="300"/>
      <c r="CB104" s="300"/>
      <c r="CC104" s="300"/>
      <c r="CD104" s="300"/>
      <c r="CE104" s="300"/>
      <c r="CF104" s="300"/>
      <c r="CG104" s="300"/>
      <c r="CH104" s="300"/>
      <c r="CI104" s="300"/>
      <c r="CJ104" s="300"/>
      <c r="CK104" s="300"/>
    </row>
    <row r="105" spans="1:89" s="302" customFormat="1" outlineLevel="1">
      <c r="A105" s="315" t="s">
        <v>1117</v>
      </c>
      <c r="B105" s="141" t="s">
        <v>1098</v>
      </c>
      <c r="C105" s="316" t="s">
        <v>748</v>
      </c>
      <c r="D105" s="342"/>
      <c r="E105" s="348"/>
      <c r="F105" s="348"/>
      <c r="G105" s="348"/>
      <c r="H105" s="348"/>
      <c r="I105" s="348"/>
      <c r="J105" s="348"/>
      <c r="K105" s="348"/>
      <c r="L105" s="348"/>
      <c r="M105" s="348"/>
      <c r="N105" s="348"/>
      <c r="O105" s="348"/>
      <c r="P105" s="324">
        <f t="shared" si="66"/>
        <v>0</v>
      </c>
      <c r="Q105" s="324">
        <f t="shared" si="67"/>
        <v>0</v>
      </c>
      <c r="R105" s="300"/>
      <c r="S105" s="300"/>
      <c r="T105" s="300"/>
      <c r="U105" s="300"/>
      <c r="V105" s="300"/>
      <c r="W105" s="300"/>
      <c r="X105" s="300"/>
      <c r="Y105" s="300"/>
      <c r="Z105" s="300"/>
      <c r="AA105" s="300"/>
      <c r="AB105" s="300"/>
      <c r="AC105" s="300"/>
      <c r="AD105" s="300"/>
      <c r="AE105" s="300"/>
      <c r="AF105" s="300"/>
      <c r="AG105" s="300"/>
      <c r="AH105" s="300"/>
      <c r="AI105" s="300"/>
      <c r="AJ105" s="300"/>
      <c r="AK105" s="300"/>
      <c r="AL105" s="300"/>
      <c r="AM105" s="300"/>
      <c r="AN105" s="300"/>
      <c r="AO105" s="300"/>
      <c r="AP105" s="300"/>
      <c r="AQ105" s="300"/>
      <c r="AR105" s="300"/>
      <c r="AS105" s="300"/>
      <c r="AT105" s="300"/>
      <c r="AU105" s="300"/>
      <c r="AV105" s="300"/>
      <c r="AW105" s="300"/>
      <c r="AX105" s="300"/>
      <c r="AY105" s="300"/>
      <c r="AZ105" s="300"/>
      <c r="BA105" s="300"/>
      <c r="BB105" s="300"/>
      <c r="BC105" s="300"/>
      <c r="BD105" s="300"/>
      <c r="BE105" s="300"/>
      <c r="BF105" s="300"/>
      <c r="BG105" s="300"/>
      <c r="BH105" s="300"/>
      <c r="BI105" s="300"/>
      <c r="BJ105" s="300"/>
      <c r="BK105" s="300"/>
      <c r="BL105" s="300"/>
      <c r="BM105" s="300"/>
      <c r="BN105" s="300"/>
      <c r="BO105" s="300"/>
      <c r="BP105" s="300"/>
      <c r="BQ105" s="300"/>
      <c r="BR105" s="300"/>
      <c r="BS105" s="300"/>
      <c r="BT105" s="300"/>
      <c r="BU105" s="300"/>
      <c r="BV105" s="300"/>
      <c r="BW105" s="300"/>
      <c r="BX105" s="300"/>
      <c r="BY105" s="300"/>
      <c r="BZ105" s="300"/>
      <c r="CA105" s="300"/>
      <c r="CB105" s="300"/>
      <c r="CC105" s="300"/>
      <c r="CD105" s="300"/>
      <c r="CE105" s="300"/>
      <c r="CF105" s="300"/>
      <c r="CG105" s="300"/>
      <c r="CH105" s="300"/>
      <c r="CI105" s="300"/>
      <c r="CJ105" s="300"/>
      <c r="CK105" s="300"/>
    </row>
    <row r="106" spans="1:89" s="300" customFormat="1" outlineLevel="1">
      <c r="A106" s="317" t="s">
        <v>55</v>
      </c>
      <c r="B106" s="328" t="s">
        <v>1012</v>
      </c>
      <c r="C106" s="318" t="s">
        <v>748</v>
      </c>
      <c r="D106" s="346">
        <f t="shared" ref="D106" si="101">D107+D108+D110+D113+D114+D115</f>
        <v>49.085999999999999</v>
      </c>
      <c r="E106" s="346">
        <f t="shared" ref="E106" si="102">E107+E108+E110+E113+E114+E115</f>
        <v>76.61</v>
      </c>
      <c r="F106" s="346">
        <f t="shared" ref="F106" si="103">F107+F108+F110+F113+F114+F115</f>
        <v>11.5105</v>
      </c>
      <c r="G106" s="346">
        <f t="shared" ref="G106" si="104">G107+G108+G110+G113+G114+G115</f>
        <v>112.33</v>
      </c>
      <c r="H106" s="346">
        <f t="shared" ref="H106" si="105">H107+H108+H110+H113+H114+H115</f>
        <v>11.772366666666667</v>
      </c>
      <c r="I106" s="346">
        <f t="shared" ref="I106" si="106">I107+I108+I110+I113+I114+I115</f>
        <v>167.76499999999999</v>
      </c>
      <c r="J106" s="346">
        <f t="shared" ref="J106" si="107">J107+J108+J110+J113+J114+J115</f>
        <v>16.333866666666665</v>
      </c>
      <c r="K106" s="346">
        <f t="shared" ref="K106" si="108">K107+K108+K110+K113+K114+K115</f>
        <v>110.301</v>
      </c>
      <c r="L106" s="346">
        <f t="shared" ref="L106" si="109">L107+L108+L110+L113+L114+L115</f>
        <v>20.117360000000001</v>
      </c>
      <c r="M106" s="346">
        <f t="shared" ref="M106" si="110">M107+M108+M110+M113+M114+M115</f>
        <v>88.766999999999996</v>
      </c>
      <c r="N106" s="346">
        <f t="shared" ref="N106" si="111">N107+N108+N110+N113+N114+N115</f>
        <v>34.60848</v>
      </c>
      <c r="O106" s="346">
        <f t="shared" ref="O106" si="112">O107+O108+O110+O113+O114+O115</f>
        <v>69.643000000000001</v>
      </c>
      <c r="P106" s="323">
        <f t="shared" si="66"/>
        <v>82.832073333333341</v>
      </c>
      <c r="Q106" s="323">
        <f t="shared" si="67"/>
        <v>436.476</v>
      </c>
    </row>
    <row r="107" spans="1:89" s="300" customFormat="1" outlineLevel="1">
      <c r="A107" s="315" t="s">
        <v>526</v>
      </c>
      <c r="B107" s="284" t="s">
        <v>934</v>
      </c>
      <c r="C107" s="316" t="s">
        <v>748</v>
      </c>
      <c r="D107" s="342"/>
      <c r="E107" s="348"/>
      <c r="F107" s="348"/>
      <c r="G107" s="348"/>
      <c r="H107" s="348"/>
      <c r="I107" s="348"/>
      <c r="J107" s="348"/>
      <c r="K107" s="348"/>
      <c r="L107" s="348"/>
      <c r="M107" s="348"/>
      <c r="N107" s="348"/>
      <c r="O107" s="348"/>
      <c r="P107" s="324">
        <f t="shared" si="66"/>
        <v>0</v>
      </c>
      <c r="Q107" s="324">
        <f t="shared" si="67"/>
        <v>0</v>
      </c>
    </row>
    <row r="108" spans="1:89" s="300" customFormat="1" outlineLevel="1">
      <c r="A108" s="315" t="s">
        <v>527</v>
      </c>
      <c r="B108" s="284" t="s">
        <v>935</v>
      </c>
      <c r="C108" s="316" t="s">
        <v>748</v>
      </c>
      <c r="D108" s="342">
        <v>1.538</v>
      </c>
      <c r="E108" s="348">
        <v>1.3779999999999999</v>
      </c>
      <c r="F108" s="348">
        <v>1.4119999999999999</v>
      </c>
      <c r="G108" s="348">
        <v>0.64600000000000002</v>
      </c>
      <c r="H108" s="348">
        <v>1.46</v>
      </c>
      <c r="I108" s="348">
        <v>0.01</v>
      </c>
      <c r="J108" s="348">
        <v>0.5</v>
      </c>
      <c r="K108" s="348"/>
      <c r="L108" s="348">
        <v>2.65</v>
      </c>
      <c r="M108" s="348"/>
      <c r="N108" s="348">
        <v>7.25</v>
      </c>
      <c r="O108" s="348"/>
      <c r="P108" s="324">
        <f t="shared" si="66"/>
        <v>11.86</v>
      </c>
      <c r="Q108" s="324">
        <f t="shared" si="67"/>
        <v>0.01</v>
      </c>
    </row>
    <row r="109" spans="1:89" s="302" customFormat="1" outlineLevel="1">
      <c r="A109" s="315" t="s">
        <v>1099</v>
      </c>
      <c r="B109" s="286" t="s">
        <v>1126</v>
      </c>
      <c r="C109" s="316" t="s">
        <v>748</v>
      </c>
      <c r="D109" s="342"/>
      <c r="E109" s="348"/>
      <c r="F109" s="348"/>
      <c r="G109" s="348"/>
      <c r="H109" s="348"/>
      <c r="I109" s="348"/>
      <c r="J109" s="348"/>
      <c r="K109" s="348"/>
      <c r="L109" s="348"/>
      <c r="M109" s="348"/>
      <c r="N109" s="348"/>
      <c r="O109" s="348"/>
      <c r="P109" s="324">
        <f t="shared" si="66"/>
        <v>0</v>
      </c>
      <c r="Q109" s="324">
        <f t="shared" si="67"/>
        <v>0</v>
      </c>
      <c r="R109" s="300"/>
      <c r="S109" s="300"/>
      <c r="T109" s="300"/>
      <c r="U109" s="300"/>
      <c r="V109" s="300"/>
      <c r="W109" s="300"/>
      <c r="X109" s="300"/>
      <c r="Y109" s="300"/>
      <c r="Z109" s="300"/>
      <c r="AA109" s="300"/>
      <c r="AB109" s="300"/>
      <c r="AC109" s="300"/>
      <c r="AD109" s="300"/>
      <c r="AE109" s="300"/>
      <c r="AF109" s="300"/>
      <c r="AG109" s="300"/>
      <c r="AH109" s="300"/>
      <c r="AI109" s="300"/>
      <c r="AJ109" s="300"/>
      <c r="AK109" s="300"/>
      <c r="AL109" s="300"/>
      <c r="AM109" s="300"/>
      <c r="AN109" s="300"/>
      <c r="AO109" s="300"/>
      <c r="AP109" s="300"/>
      <c r="AQ109" s="300"/>
      <c r="AR109" s="300"/>
      <c r="AS109" s="300"/>
      <c r="AT109" s="300"/>
      <c r="AU109" s="300"/>
      <c r="AV109" s="300"/>
      <c r="AW109" s="300"/>
      <c r="AX109" s="300"/>
      <c r="AY109" s="300"/>
      <c r="AZ109" s="300"/>
      <c r="BA109" s="300"/>
      <c r="BB109" s="300"/>
      <c r="BC109" s="300"/>
      <c r="BD109" s="300"/>
      <c r="BE109" s="300"/>
      <c r="BF109" s="300"/>
      <c r="BG109" s="300"/>
      <c r="BH109" s="300"/>
      <c r="BI109" s="300"/>
      <c r="BJ109" s="300"/>
      <c r="BK109" s="300"/>
      <c r="BL109" s="300"/>
      <c r="BM109" s="300"/>
      <c r="BN109" s="300"/>
      <c r="BO109" s="300"/>
      <c r="BP109" s="300"/>
      <c r="BQ109" s="300"/>
      <c r="BR109" s="300"/>
      <c r="BS109" s="300"/>
      <c r="BT109" s="300"/>
      <c r="BU109" s="300"/>
      <c r="BV109" s="300"/>
      <c r="BW109" s="300"/>
      <c r="BX109" s="300"/>
      <c r="BY109" s="300"/>
      <c r="BZ109" s="300"/>
      <c r="CA109" s="300"/>
      <c r="CB109" s="300"/>
      <c r="CC109" s="300"/>
      <c r="CD109" s="300"/>
      <c r="CE109" s="300"/>
      <c r="CF109" s="300"/>
      <c r="CG109" s="300"/>
      <c r="CH109" s="300"/>
      <c r="CI109" s="300"/>
      <c r="CJ109" s="300"/>
      <c r="CK109" s="300"/>
    </row>
    <row r="110" spans="1:89" s="300" customFormat="1" outlineLevel="1">
      <c r="A110" s="315" t="s">
        <v>528</v>
      </c>
      <c r="B110" s="284" t="s">
        <v>1015</v>
      </c>
      <c r="C110" s="316" t="s">
        <v>748</v>
      </c>
      <c r="D110" s="342"/>
      <c r="E110" s="348"/>
      <c r="F110" s="348"/>
      <c r="G110" s="348"/>
      <c r="H110" s="348"/>
      <c r="I110" s="348"/>
      <c r="J110" s="348"/>
      <c r="K110" s="348"/>
      <c r="L110" s="348"/>
      <c r="M110" s="348"/>
      <c r="N110" s="348"/>
      <c r="O110" s="348"/>
      <c r="P110" s="324">
        <f t="shared" si="66"/>
        <v>0</v>
      </c>
      <c r="Q110" s="324">
        <f t="shared" si="67"/>
        <v>0</v>
      </c>
    </row>
    <row r="111" spans="1:89" s="300" customFormat="1" outlineLevel="1">
      <c r="A111" s="315" t="s">
        <v>529</v>
      </c>
      <c r="B111" s="286" t="s">
        <v>647</v>
      </c>
      <c r="C111" s="316" t="s">
        <v>748</v>
      </c>
      <c r="D111" s="342"/>
      <c r="E111" s="348"/>
      <c r="F111" s="348"/>
      <c r="G111" s="348"/>
      <c r="H111" s="348"/>
      <c r="I111" s="348"/>
      <c r="J111" s="348"/>
      <c r="K111" s="348"/>
      <c r="L111" s="348"/>
      <c r="M111" s="348"/>
      <c r="N111" s="348"/>
      <c r="O111" s="348"/>
      <c r="P111" s="324">
        <f t="shared" si="66"/>
        <v>0</v>
      </c>
      <c r="Q111" s="324">
        <f t="shared" si="67"/>
        <v>0</v>
      </c>
    </row>
    <row r="112" spans="1:89" s="302" customFormat="1" outlineLevel="1">
      <c r="A112" s="315" t="s">
        <v>1100</v>
      </c>
      <c r="B112" s="286" t="s">
        <v>1101</v>
      </c>
      <c r="C112" s="316" t="s">
        <v>748</v>
      </c>
      <c r="D112" s="342"/>
      <c r="E112" s="348"/>
      <c r="F112" s="348"/>
      <c r="G112" s="348"/>
      <c r="H112" s="348"/>
      <c r="I112" s="348"/>
      <c r="J112" s="348"/>
      <c r="K112" s="348"/>
      <c r="L112" s="348"/>
      <c r="M112" s="348"/>
      <c r="N112" s="348"/>
      <c r="O112" s="348"/>
      <c r="P112" s="324">
        <f t="shared" si="66"/>
        <v>0</v>
      </c>
      <c r="Q112" s="324">
        <f t="shared" si="67"/>
        <v>0</v>
      </c>
      <c r="R112" s="300"/>
      <c r="S112" s="300"/>
      <c r="T112" s="300"/>
      <c r="U112" s="300"/>
      <c r="V112" s="300"/>
      <c r="W112" s="300"/>
      <c r="X112" s="300"/>
      <c r="Y112" s="300"/>
      <c r="Z112" s="300"/>
      <c r="AA112" s="300"/>
      <c r="AB112" s="300"/>
      <c r="AC112" s="300"/>
      <c r="AD112" s="300"/>
      <c r="AE112" s="300"/>
      <c r="AF112" s="300"/>
      <c r="AG112" s="300"/>
      <c r="AH112" s="300"/>
      <c r="AI112" s="300"/>
      <c r="AJ112" s="300"/>
      <c r="AK112" s="300"/>
      <c r="AL112" s="300"/>
      <c r="AM112" s="300"/>
      <c r="AN112" s="300"/>
      <c r="AO112" s="300"/>
      <c r="AP112" s="300"/>
      <c r="AQ112" s="300"/>
      <c r="AR112" s="300"/>
      <c r="AS112" s="300"/>
      <c r="AT112" s="300"/>
      <c r="AU112" s="300"/>
      <c r="AV112" s="300"/>
      <c r="AW112" s="300"/>
      <c r="AX112" s="300"/>
      <c r="AY112" s="300"/>
      <c r="AZ112" s="300"/>
      <c r="BA112" s="300"/>
      <c r="BB112" s="300"/>
      <c r="BC112" s="300"/>
      <c r="BD112" s="300"/>
      <c r="BE112" s="300"/>
      <c r="BF112" s="300"/>
      <c r="BG112" s="300"/>
      <c r="BH112" s="300"/>
      <c r="BI112" s="300"/>
      <c r="BJ112" s="300"/>
      <c r="BK112" s="300"/>
      <c r="BL112" s="300"/>
      <c r="BM112" s="300"/>
      <c r="BN112" s="300"/>
      <c r="BO112" s="300"/>
      <c r="BP112" s="300"/>
      <c r="BQ112" s="300"/>
      <c r="BR112" s="300"/>
      <c r="BS112" s="300"/>
      <c r="BT112" s="300"/>
      <c r="BU112" s="300"/>
      <c r="BV112" s="300"/>
      <c r="BW112" s="300"/>
      <c r="BX112" s="300"/>
      <c r="BY112" s="300"/>
      <c r="BZ112" s="300"/>
      <c r="CA112" s="300"/>
      <c r="CB112" s="300"/>
      <c r="CC112" s="300"/>
      <c r="CD112" s="300"/>
      <c r="CE112" s="300"/>
      <c r="CF112" s="300"/>
      <c r="CG112" s="300"/>
      <c r="CH112" s="300"/>
      <c r="CI112" s="300"/>
      <c r="CJ112" s="300"/>
      <c r="CK112" s="300"/>
    </row>
    <row r="113" spans="1:89" s="300" customFormat="1" outlineLevel="1">
      <c r="A113" s="315" t="s">
        <v>530</v>
      </c>
      <c r="B113" s="284" t="s">
        <v>936</v>
      </c>
      <c r="C113" s="316" t="s">
        <v>748</v>
      </c>
      <c r="D113" s="342">
        <v>47.548000000000002</v>
      </c>
      <c r="E113" s="348">
        <v>75.231999999999999</v>
      </c>
      <c r="F113" s="348">
        <v>10.098500000000001</v>
      </c>
      <c r="G113" s="348">
        <v>111.684</v>
      </c>
      <c r="H113" s="348">
        <v>10.312366666666666</v>
      </c>
      <c r="I113" s="348">
        <v>167.755</v>
      </c>
      <c r="J113" s="348">
        <v>15.833866666666665</v>
      </c>
      <c r="K113" s="348">
        <v>110.301</v>
      </c>
      <c r="L113" s="348">
        <v>17.467360000000003</v>
      </c>
      <c r="M113" s="348">
        <v>88.766999999999996</v>
      </c>
      <c r="N113" s="348">
        <v>27.35848</v>
      </c>
      <c r="O113" s="348">
        <v>69.643000000000001</v>
      </c>
      <c r="P113" s="324">
        <f t="shared" si="66"/>
        <v>70.972073333333327</v>
      </c>
      <c r="Q113" s="324">
        <f t="shared" si="67"/>
        <v>436.46600000000001</v>
      </c>
    </row>
    <row r="114" spans="1:89" s="302" customFormat="1" ht="15" customHeight="1" outlineLevel="1">
      <c r="A114" s="315" t="s">
        <v>1103</v>
      </c>
      <c r="B114" s="284" t="s">
        <v>1102</v>
      </c>
      <c r="C114" s="316" t="s">
        <v>748</v>
      </c>
      <c r="D114" s="342"/>
      <c r="E114" s="348"/>
      <c r="F114" s="348"/>
      <c r="G114" s="348"/>
      <c r="H114" s="348"/>
      <c r="I114" s="348"/>
      <c r="J114" s="348"/>
      <c r="K114" s="348"/>
      <c r="L114" s="348"/>
      <c r="M114" s="348"/>
      <c r="N114" s="348"/>
      <c r="O114" s="348"/>
      <c r="P114" s="324">
        <f t="shared" si="66"/>
        <v>0</v>
      </c>
      <c r="Q114" s="324">
        <f t="shared" si="67"/>
        <v>0</v>
      </c>
      <c r="R114" s="300"/>
      <c r="S114" s="300"/>
      <c r="T114" s="300"/>
      <c r="U114" s="300"/>
      <c r="V114" s="300"/>
      <c r="W114" s="300"/>
      <c r="X114" s="300"/>
      <c r="Y114" s="300"/>
      <c r="Z114" s="300"/>
      <c r="AA114" s="300"/>
      <c r="AB114" s="300"/>
      <c r="AC114" s="300"/>
      <c r="AD114" s="300"/>
      <c r="AE114" s="300"/>
      <c r="AF114" s="300"/>
      <c r="AG114" s="300"/>
      <c r="AH114" s="300"/>
      <c r="AI114" s="300"/>
      <c r="AJ114" s="300"/>
      <c r="AK114" s="300"/>
      <c r="AL114" s="300"/>
      <c r="AM114" s="300"/>
      <c r="AN114" s="300"/>
      <c r="AO114" s="300"/>
      <c r="AP114" s="300"/>
      <c r="AQ114" s="300"/>
      <c r="AR114" s="300"/>
      <c r="AS114" s="300"/>
      <c r="AT114" s="300"/>
      <c r="AU114" s="300"/>
      <c r="AV114" s="300"/>
      <c r="AW114" s="300"/>
      <c r="AX114" s="300"/>
      <c r="AY114" s="300"/>
      <c r="AZ114" s="300"/>
      <c r="BA114" s="300"/>
      <c r="BB114" s="300"/>
      <c r="BC114" s="300"/>
      <c r="BD114" s="300"/>
      <c r="BE114" s="300"/>
      <c r="BF114" s="300"/>
      <c r="BG114" s="300"/>
      <c r="BH114" s="300"/>
      <c r="BI114" s="300"/>
      <c r="BJ114" s="300"/>
      <c r="BK114" s="300"/>
      <c r="BL114" s="300"/>
      <c r="BM114" s="300"/>
      <c r="BN114" s="300"/>
      <c r="BO114" s="300"/>
      <c r="BP114" s="300"/>
      <c r="BQ114" s="300"/>
      <c r="BR114" s="300"/>
      <c r="BS114" s="300"/>
      <c r="BT114" s="300"/>
      <c r="BU114" s="300"/>
      <c r="BV114" s="300"/>
      <c r="BW114" s="300"/>
      <c r="BX114" s="300"/>
      <c r="BY114" s="300"/>
      <c r="BZ114" s="300"/>
      <c r="CA114" s="300"/>
      <c r="CB114" s="300"/>
      <c r="CC114" s="300"/>
      <c r="CD114" s="300"/>
      <c r="CE114" s="300"/>
      <c r="CF114" s="300"/>
      <c r="CG114" s="300"/>
      <c r="CH114" s="300"/>
      <c r="CI114" s="300"/>
      <c r="CJ114" s="300"/>
      <c r="CK114" s="300"/>
    </row>
    <row r="115" spans="1:89" s="302" customFormat="1" outlineLevel="1">
      <c r="A115" s="315" t="s">
        <v>1105</v>
      </c>
      <c r="B115" s="284" t="s">
        <v>1104</v>
      </c>
      <c r="C115" s="316" t="s">
        <v>748</v>
      </c>
      <c r="D115" s="342"/>
      <c r="E115" s="348"/>
      <c r="F115" s="348"/>
      <c r="G115" s="348"/>
      <c r="H115" s="348"/>
      <c r="I115" s="348"/>
      <c r="J115" s="348"/>
      <c r="K115" s="348"/>
      <c r="L115" s="348"/>
      <c r="M115" s="348"/>
      <c r="N115" s="348"/>
      <c r="O115" s="348"/>
      <c r="P115" s="324">
        <f t="shared" si="66"/>
        <v>0</v>
      </c>
      <c r="Q115" s="324">
        <f t="shared" si="67"/>
        <v>0</v>
      </c>
      <c r="R115" s="300"/>
      <c r="S115" s="300"/>
      <c r="T115" s="300"/>
      <c r="U115" s="300"/>
      <c r="V115" s="300"/>
      <c r="W115" s="300"/>
      <c r="X115" s="300"/>
      <c r="Y115" s="300"/>
      <c r="Z115" s="300"/>
      <c r="AA115" s="300"/>
      <c r="AB115" s="300"/>
      <c r="AC115" s="300"/>
      <c r="AD115" s="300"/>
      <c r="AE115" s="300"/>
      <c r="AF115" s="300"/>
      <c r="AG115" s="300"/>
      <c r="AH115" s="300"/>
      <c r="AI115" s="300"/>
      <c r="AJ115" s="300"/>
      <c r="AK115" s="300"/>
      <c r="AL115" s="300"/>
      <c r="AM115" s="300"/>
      <c r="AN115" s="300"/>
      <c r="AO115" s="300"/>
      <c r="AP115" s="300"/>
      <c r="AQ115" s="300"/>
      <c r="AR115" s="300"/>
      <c r="AS115" s="300"/>
      <c r="AT115" s="300"/>
      <c r="AU115" s="300"/>
      <c r="AV115" s="300"/>
      <c r="AW115" s="300"/>
      <c r="AX115" s="300"/>
      <c r="AY115" s="300"/>
      <c r="AZ115" s="300"/>
      <c r="BA115" s="300"/>
      <c r="BB115" s="300"/>
      <c r="BC115" s="300"/>
      <c r="BD115" s="300"/>
      <c r="BE115" s="300"/>
      <c r="BF115" s="300"/>
      <c r="BG115" s="300"/>
      <c r="BH115" s="300"/>
      <c r="BI115" s="300"/>
      <c r="BJ115" s="300"/>
      <c r="BK115" s="300"/>
      <c r="BL115" s="300"/>
      <c r="BM115" s="300"/>
      <c r="BN115" s="300"/>
      <c r="BO115" s="300"/>
      <c r="BP115" s="300"/>
      <c r="BQ115" s="300"/>
      <c r="BR115" s="300"/>
      <c r="BS115" s="300"/>
      <c r="BT115" s="300"/>
      <c r="BU115" s="300"/>
      <c r="BV115" s="300"/>
      <c r="BW115" s="300"/>
      <c r="BX115" s="300"/>
      <c r="BY115" s="300"/>
      <c r="BZ115" s="300"/>
      <c r="CA115" s="300"/>
      <c r="CB115" s="300"/>
      <c r="CC115" s="300"/>
      <c r="CD115" s="300"/>
      <c r="CE115" s="300"/>
      <c r="CF115" s="300"/>
      <c r="CG115" s="300"/>
      <c r="CH115" s="300"/>
      <c r="CI115" s="300"/>
      <c r="CJ115" s="300"/>
      <c r="CK115" s="300"/>
    </row>
    <row r="116" spans="1:89" s="306" customFormat="1" ht="20.45" customHeight="1" outlineLevel="1">
      <c r="A116" s="332" t="s">
        <v>28</v>
      </c>
      <c r="B116" s="333" t="s">
        <v>1157</v>
      </c>
      <c r="C116" s="334" t="s">
        <v>748</v>
      </c>
      <c r="D116" s="347">
        <f t="shared" ref="D116:L116" si="113">D82+D97</f>
        <v>7.32152495999987</v>
      </c>
      <c r="E116" s="347">
        <f t="shared" si="113"/>
        <v>23.482254960000461</v>
      </c>
      <c r="F116" s="347">
        <f t="shared" si="113"/>
        <v>-63.411539074677158</v>
      </c>
      <c r="G116" s="347">
        <f t="shared" si="113"/>
        <v>-145.29094692999979</v>
      </c>
      <c r="H116" s="347">
        <f t="shared" si="113"/>
        <v>0.19981313161679992</v>
      </c>
      <c r="I116" s="347">
        <f t="shared" si="113"/>
        <v>-90.02036158000007</v>
      </c>
      <c r="J116" s="347">
        <f t="shared" si="113"/>
        <v>0.15012796187446931</v>
      </c>
      <c r="K116" s="347">
        <f>K82+K97</f>
        <v>-0.27144303999968145</v>
      </c>
      <c r="L116" s="347">
        <f t="shared" si="113"/>
        <v>0.16010165367540452</v>
      </c>
      <c r="M116" s="347">
        <f t="shared" ref="M116" si="114">M82+M97</f>
        <v>15.630298469999914</v>
      </c>
      <c r="N116" s="347">
        <f>N82+N97</f>
        <v>0.15989879169016774</v>
      </c>
      <c r="O116" s="347">
        <f t="shared" ref="O116" si="115">O82+O97</f>
        <v>62.289739629999715</v>
      </c>
      <c r="P116" s="336">
        <f t="shared" si="66"/>
        <v>0.66994153885684149</v>
      </c>
      <c r="Q116" s="336">
        <f t="shared" si="67"/>
        <v>-12.371766520000122</v>
      </c>
    </row>
    <row r="117" spans="1:89" s="300" customFormat="1" outlineLevel="1">
      <c r="A117" s="315" t="s">
        <v>58</v>
      </c>
      <c r="B117" s="283" t="s">
        <v>1007</v>
      </c>
      <c r="C117" s="316" t="s">
        <v>748</v>
      </c>
      <c r="D117" s="342" t="s">
        <v>443</v>
      </c>
      <c r="E117" s="342" t="s">
        <v>443</v>
      </c>
      <c r="F117" s="342" t="s">
        <v>443</v>
      </c>
      <c r="G117" s="342" t="s">
        <v>443</v>
      </c>
      <c r="H117" s="342" t="s">
        <v>443</v>
      </c>
      <c r="I117" s="342" t="s">
        <v>443</v>
      </c>
      <c r="J117" s="342" t="s">
        <v>443</v>
      </c>
      <c r="K117" s="342" t="s">
        <v>443</v>
      </c>
      <c r="L117" s="342" t="s">
        <v>443</v>
      </c>
      <c r="M117" s="342" t="s">
        <v>443</v>
      </c>
      <c r="N117" s="342" t="s">
        <v>443</v>
      </c>
      <c r="O117" s="342" t="s">
        <v>443</v>
      </c>
      <c r="P117" s="321" t="e">
        <f t="shared" si="66"/>
        <v>#VALUE!</v>
      </c>
      <c r="Q117" s="321" t="e">
        <f t="shared" si="67"/>
        <v>#VALUE!</v>
      </c>
    </row>
    <row r="118" spans="1:89" s="300" customFormat="1" ht="31.5" outlineLevel="1">
      <c r="A118" s="315" t="s">
        <v>884</v>
      </c>
      <c r="B118" s="141" t="s">
        <v>897</v>
      </c>
      <c r="C118" s="316" t="s">
        <v>748</v>
      </c>
      <c r="D118" s="342" t="s">
        <v>443</v>
      </c>
      <c r="E118" s="342" t="s">
        <v>443</v>
      </c>
      <c r="F118" s="342" t="s">
        <v>443</v>
      </c>
      <c r="G118" s="342" t="s">
        <v>443</v>
      </c>
      <c r="H118" s="342" t="s">
        <v>443</v>
      </c>
      <c r="I118" s="342" t="s">
        <v>443</v>
      </c>
      <c r="J118" s="342" t="s">
        <v>443</v>
      </c>
      <c r="K118" s="342" t="s">
        <v>443</v>
      </c>
      <c r="L118" s="342" t="s">
        <v>443</v>
      </c>
      <c r="M118" s="342" t="s">
        <v>443</v>
      </c>
      <c r="N118" s="342" t="s">
        <v>443</v>
      </c>
      <c r="O118" s="342" t="s">
        <v>443</v>
      </c>
      <c r="P118" s="321" t="e">
        <f t="shared" si="66"/>
        <v>#VALUE!</v>
      </c>
      <c r="Q118" s="321" t="e">
        <f t="shared" si="67"/>
        <v>#VALUE!</v>
      </c>
    </row>
    <row r="119" spans="1:89" s="300" customFormat="1" ht="31.5" outlineLevel="1">
      <c r="A119" s="315" t="s">
        <v>885</v>
      </c>
      <c r="B119" s="141" t="s">
        <v>898</v>
      </c>
      <c r="C119" s="316" t="s">
        <v>748</v>
      </c>
      <c r="D119" s="342" t="s">
        <v>443</v>
      </c>
      <c r="E119" s="342" t="s">
        <v>443</v>
      </c>
      <c r="F119" s="342" t="s">
        <v>443</v>
      </c>
      <c r="G119" s="342" t="s">
        <v>443</v>
      </c>
      <c r="H119" s="342" t="s">
        <v>443</v>
      </c>
      <c r="I119" s="342" t="s">
        <v>443</v>
      </c>
      <c r="J119" s="342" t="s">
        <v>443</v>
      </c>
      <c r="K119" s="342" t="s">
        <v>443</v>
      </c>
      <c r="L119" s="342" t="s">
        <v>443</v>
      </c>
      <c r="M119" s="342" t="s">
        <v>443</v>
      </c>
      <c r="N119" s="342" t="s">
        <v>443</v>
      </c>
      <c r="O119" s="342" t="s">
        <v>443</v>
      </c>
      <c r="P119" s="321" t="e">
        <f t="shared" si="66"/>
        <v>#VALUE!</v>
      </c>
      <c r="Q119" s="321" t="e">
        <f t="shared" si="67"/>
        <v>#VALUE!</v>
      </c>
    </row>
    <row r="120" spans="1:89" s="300" customFormat="1" ht="31.5" outlineLevel="1">
      <c r="A120" s="315" t="s">
        <v>980</v>
      </c>
      <c r="B120" s="141" t="s">
        <v>883</v>
      </c>
      <c r="C120" s="316" t="s">
        <v>748</v>
      </c>
      <c r="D120" s="342" t="s">
        <v>443</v>
      </c>
      <c r="E120" s="342" t="s">
        <v>443</v>
      </c>
      <c r="F120" s="342" t="s">
        <v>443</v>
      </c>
      <c r="G120" s="342" t="s">
        <v>443</v>
      </c>
      <c r="H120" s="342" t="s">
        <v>443</v>
      </c>
      <c r="I120" s="342" t="s">
        <v>443</v>
      </c>
      <c r="J120" s="342" t="s">
        <v>443</v>
      </c>
      <c r="K120" s="342" t="s">
        <v>443</v>
      </c>
      <c r="L120" s="342" t="s">
        <v>443</v>
      </c>
      <c r="M120" s="342" t="s">
        <v>443</v>
      </c>
      <c r="N120" s="342" t="s">
        <v>443</v>
      </c>
      <c r="O120" s="342" t="s">
        <v>443</v>
      </c>
      <c r="P120" s="321" t="e">
        <f t="shared" si="66"/>
        <v>#VALUE!</v>
      </c>
      <c r="Q120" s="321" t="e">
        <f t="shared" si="67"/>
        <v>#VALUE!</v>
      </c>
    </row>
    <row r="121" spans="1:89" s="300" customFormat="1" outlineLevel="1">
      <c r="A121" s="317" t="s">
        <v>59</v>
      </c>
      <c r="B121" s="310" t="s">
        <v>1044</v>
      </c>
      <c r="C121" s="318" t="s">
        <v>748</v>
      </c>
      <c r="D121" s="353"/>
      <c r="E121" s="346"/>
      <c r="F121" s="346"/>
      <c r="G121" s="346"/>
      <c r="H121" s="346"/>
      <c r="I121" s="346"/>
      <c r="J121" s="346"/>
      <c r="K121" s="346"/>
      <c r="L121" s="346"/>
      <c r="M121" s="346"/>
      <c r="N121" s="346"/>
      <c r="O121" s="346"/>
      <c r="P121" s="323">
        <f t="shared" si="66"/>
        <v>0</v>
      </c>
      <c r="Q121" s="323">
        <f t="shared" si="67"/>
        <v>0</v>
      </c>
    </row>
    <row r="122" spans="1:89" s="300" customFormat="1" outlineLevel="1">
      <c r="A122" s="317" t="s">
        <v>756</v>
      </c>
      <c r="B122" s="310" t="s">
        <v>937</v>
      </c>
      <c r="C122" s="318" t="s">
        <v>748</v>
      </c>
      <c r="D122" s="353"/>
      <c r="E122" s="346"/>
      <c r="F122" s="346"/>
      <c r="G122" s="346"/>
      <c r="H122" s="346"/>
      <c r="I122" s="346"/>
      <c r="J122" s="346"/>
      <c r="K122" s="346"/>
      <c r="L122" s="346"/>
      <c r="M122" s="346"/>
      <c r="N122" s="346"/>
      <c r="O122" s="346"/>
      <c r="P122" s="323">
        <f t="shared" si="66"/>
        <v>0</v>
      </c>
      <c r="Q122" s="323">
        <f t="shared" si="67"/>
        <v>0</v>
      </c>
    </row>
    <row r="123" spans="1:89" s="300" customFormat="1" outlineLevel="1">
      <c r="A123" s="315" t="s">
        <v>757</v>
      </c>
      <c r="B123" s="282" t="s">
        <v>1045</v>
      </c>
      <c r="C123" s="316" t="s">
        <v>748</v>
      </c>
      <c r="D123" s="342" t="s">
        <v>443</v>
      </c>
      <c r="E123" s="342" t="s">
        <v>443</v>
      </c>
      <c r="F123" s="342" t="s">
        <v>443</v>
      </c>
      <c r="G123" s="342" t="s">
        <v>443</v>
      </c>
      <c r="H123" s="342" t="s">
        <v>443</v>
      </c>
      <c r="I123" s="342" t="s">
        <v>443</v>
      </c>
      <c r="J123" s="342" t="s">
        <v>443</v>
      </c>
      <c r="K123" s="342" t="s">
        <v>443</v>
      </c>
      <c r="L123" s="342" t="s">
        <v>443</v>
      </c>
      <c r="M123" s="342" t="s">
        <v>443</v>
      </c>
      <c r="N123" s="342" t="s">
        <v>443</v>
      </c>
      <c r="O123" s="342" t="s">
        <v>443</v>
      </c>
      <c r="P123" s="321" t="e">
        <f t="shared" si="66"/>
        <v>#VALUE!</v>
      </c>
      <c r="Q123" s="321" t="e">
        <f t="shared" si="67"/>
        <v>#VALUE!</v>
      </c>
    </row>
    <row r="124" spans="1:89" s="300" customFormat="1" outlineLevel="1">
      <c r="A124" s="317" t="s">
        <v>758</v>
      </c>
      <c r="B124" s="310" t="s">
        <v>938</v>
      </c>
      <c r="C124" s="318" t="s">
        <v>748</v>
      </c>
      <c r="D124" s="353"/>
      <c r="E124" s="346"/>
      <c r="F124" s="346"/>
      <c r="G124" s="346"/>
      <c r="H124" s="346"/>
      <c r="I124" s="346"/>
      <c r="J124" s="346"/>
      <c r="K124" s="346"/>
      <c r="L124" s="346"/>
      <c r="M124" s="346"/>
      <c r="N124" s="346"/>
      <c r="O124" s="346"/>
      <c r="P124" s="323">
        <f t="shared" si="66"/>
        <v>0</v>
      </c>
      <c r="Q124" s="323">
        <f t="shared" si="67"/>
        <v>0</v>
      </c>
    </row>
    <row r="125" spans="1:89" s="300" customFormat="1" outlineLevel="1">
      <c r="A125" s="315" t="s">
        <v>759</v>
      </c>
      <c r="B125" s="282" t="s">
        <v>939</v>
      </c>
      <c r="C125" s="316" t="s">
        <v>748</v>
      </c>
      <c r="D125" s="342" t="s">
        <v>443</v>
      </c>
      <c r="E125" s="342" t="s">
        <v>443</v>
      </c>
      <c r="F125" s="342" t="s">
        <v>443</v>
      </c>
      <c r="G125" s="342" t="s">
        <v>443</v>
      </c>
      <c r="H125" s="342" t="s">
        <v>443</v>
      </c>
      <c r="I125" s="342" t="s">
        <v>443</v>
      </c>
      <c r="J125" s="342" t="s">
        <v>443</v>
      </c>
      <c r="K125" s="342" t="s">
        <v>443</v>
      </c>
      <c r="L125" s="342" t="s">
        <v>443</v>
      </c>
      <c r="M125" s="342" t="s">
        <v>443</v>
      </c>
      <c r="N125" s="342" t="s">
        <v>443</v>
      </c>
      <c r="O125" s="342" t="s">
        <v>443</v>
      </c>
      <c r="P125" s="321" t="e">
        <f t="shared" si="66"/>
        <v>#VALUE!</v>
      </c>
      <c r="Q125" s="321" t="e">
        <f t="shared" si="67"/>
        <v>#VALUE!</v>
      </c>
    </row>
    <row r="126" spans="1:89" s="300" customFormat="1" outlineLevel="1">
      <c r="A126" s="315" t="s">
        <v>760</v>
      </c>
      <c r="B126" s="282" t="s">
        <v>1052</v>
      </c>
      <c r="C126" s="316" t="s">
        <v>748</v>
      </c>
      <c r="D126" s="342" t="s">
        <v>443</v>
      </c>
      <c r="E126" s="342" t="s">
        <v>443</v>
      </c>
      <c r="F126" s="342" t="s">
        <v>443</v>
      </c>
      <c r="G126" s="342" t="s">
        <v>443</v>
      </c>
      <c r="H126" s="342" t="s">
        <v>443</v>
      </c>
      <c r="I126" s="342" t="s">
        <v>443</v>
      </c>
      <c r="J126" s="342" t="s">
        <v>443</v>
      </c>
      <c r="K126" s="342" t="s">
        <v>443</v>
      </c>
      <c r="L126" s="342" t="s">
        <v>443</v>
      </c>
      <c r="M126" s="342" t="s">
        <v>443</v>
      </c>
      <c r="N126" s="342" t="s">
        <v>443</v>
      </c>
      <c r="O126" s="342" t="s">
        <v>443</v>
      </c>
      <c r="P126" s="321" t="e">
        <f t="shared" si="66"/>
        <v>#VALUE!</v>
      </c>
      <c r="Q126" s="321" t="e">
        <f t="shared" si="67"/>
        <v>#VALUE!</v>
      </c>
    </row>
    <row r="127" spans="1:89" s="300" customFormat="1" ht="31.5" outlineLevel="1">
      <c r="A127" s="315" t="s">
        <v>761</v>
      </c>
      <c r="B127" s="283" t="s">
        <v>817</v>
      </c>
      <c r="C127" s="316" t="s">
        <v>748</v>
      </c>
      <c r="D127" s="342" t="s">
        <v>443</v>
      </c>
      <c r="E127" s="342" t="s">
        <v>443</v>
      </c>
      <c r="F127" s="342" t="s">
        <v>443</v>
      </c>
      <c r="G127" s="342" t="s">
        <v>443</v>
      </c>
      <c r="H127" s="342" t="s">
        <v>443</v>
      </c>
      <c r="I127" s="342" t="s">
        <v>443</v>
      </c>
      <c r="J127" s="342" t="s">
        <v>443</v>
      </c>
      <c r="K127" s="342" t="s">
        <v>443</v>
      </c>
      <c r="L127" s="342" t="s">
        <v>443</v>
      </c>
      <c r="M127" s="342" t="s">
        <v>443</v>
      </c>
      <c r="N127" s="342" t="s">
        <v>443</v>
      </c>
      <c r="O127" s="342" t="s">
        <v>443</v>
      </c>
      <c r="P127" s="321" t="e">
        <f t="shared" si="66"/>
        <v>#VALUE!</v>
      </c>
      <c r="Q127" s="321" t="e">
        <f t="shared" si="67"/>
        <v>#VALUE!</v>
      </c>
    </row>
    <row r="128" spans="1:89" s="300" customFormat="1" outlineLevel="1">
      <c r="A128" s="315" t="s">
        <v>981</v>
      </c>
      <c r="B128" s="284" t="s">
        <v>643</v>
      </c>
      <c r="C128" s="316" t="s">
        <v>748</v>
      </c>
      <c r="D128" s="342" t="s">
        <v>443</v>
      </c>
      <c r="E128" s="342" t="s">
        <v>443</v>
      </c>
      <c r="F128" s="342" t="s">
        <v>443</v>
      </c>
      <c r="G128" s="342" t="s">
        <v>443</v>
      </c>
      <c r="H128" s="342" t="s">
        <v>443</v>
      </c>
      <c r="I128" s="342" t="s">
        <v>443</v>
      </c>
      <c r="J128" s="342" t="s">
        <v>443</v>
      </c>
      <c r="K128" s="342" t="s">
        <v>443</v>
      </c>
      <c r="L128" s="342" t="s">
        <v>443</v>
      </c>
      <c r="M128" s="342" t="s">
        <v>443</v>
      </c>
      <c r="N128" s="342" t="s">
        <v>443</v>
      </c>
      <c r="O128" s="342" t="s">
        <v>443</v>
      </c>
      <c r="P128" s="321" t="e">
        <f t="shared" si="66"/>
        <v>#VALUE!</v>
      </c>
      <c r="Q128" s="321" t="e">
        <f t="shared" si="67"/>
        <v>#VALUE!</v>
      </c>
    </row>
    <row r="129" spans="1:17" s="300" customFormat="1" outlineLevel="1">
      <c r="A129" s="315" t="s">
        <v>982</v>
      </c>
      <c r="B129" s="284" t="s">
        <v>631</v>
      </c>
      <c r="C129" s="316" t="s">
        <v>748</v>
      </c>
      <c r="D129" s="342" t="s">
        <v>443</v>
      </c>
      <c r="E129" s="342" t="s">
        <v>443</v>
      </c>
      <c r="F129" s="342" t="s">
        <v>443</v>
      </c>
      <c r="G129" s="342" t="s">
        <v>443</v>
      </c>
      <c r="H129" s="342" t="s">
        <v>443</v>
      </c>
      <c r="I129" s="342" t="s">
        <v>443</v>
      </c>
      <c r="J129" s="342" t="s">
        <v>443</v>
      </c>
      <c r="K129" s="342" t="s">
        <v>443</v>
      </c>
      <c r="L129" s="342" t="s">
        <v>443</v>
      </c>
      <c r="M129" s="342" t="s">
        <v>443</v>
      </c>
      <c r="N129" s="342" t="s">
        <v>443</v>
      </c>
      <c r="O129" s="342" t="s">
        <v>443</v>
      </c>
      <c r="P129" s="321" t="e">
        <f t="shared" si="66"/>
        <v>#VALUE!</v>
      </c>
      <c r="Q129" s="321" t="e">
        <f t="shared" si="67"/>
        <v>#VALUE!</v>
      </c>
    </row>
    <row r="130" spans="1:17" s="300" customFormat="1" outlineLevel="1">
      <c r="A130" s="317" t="s">
        <v>762</v>
      </c>
      <c r="B130" s="310" t="s">
        <v>940</v>
      </c>
      <c r="C130" s="318" t="s">
        <v>748</v>
      </c>
      <c r="D130" s="353"/>
      <c r="E130" s="346"/>
      <c r="F130" s="346"/>
      <c r="G130" s="346"/>
      <c r="H130" s="346"/>
      <c r="I130" s="346"/>
      <c r="J130" s="346"/>
      <c r="K130" s="346"/>
      <c r="L130" s="346"/>
      <c r="M130" s="346"/>
      <c r="N130" s="346"/>
      <c r="O130" s="346"/>
      <c r="P130" s="323">
        <f t="shared" si="66"/>
        <v>0</v>
      </c>
      <c r="Q130" s="323">
        <f t="shared" si="67"/>
        <v>0</v>
      </c>
    </row>
    <row r="131" spans="1:17" s="306" customFormat="1" outlineLevel="1">
      <c r="A131" s="332" t="s">
        <v>29</v>
      </c>
      <c r="B131" s="333" t="s">
        <v>1016</v>
      </c>
      <c r="C131" s="334" t="s">
        <v>748</v>
      </c>
      <c r="D131" s="355">
        <v>7.1749999999999998</v>
      </c>
      <c r="E131" s="347">
        <v>23.186999999999998</v>
      </c>
      <c r="F131" s="347">
        <v>-1.7616739074676788</v>
      </c>
      <c r="G131" s="347">
        <v>10.423</v>
      </c>
      <c r="H131" s="347">
        <v>3.9962626323431324E-2</v>
      </c>
      <c r="I131" s="347">
        <v>7.3539999999999992</v>
      </c>
      <c r="J131" s="347">
        <v>3.0025592374834015E-2</v>
      </c>
      <c r="K131" s="347">
        <v>-2.492</v>
      </c>
      <c r="L131" s="347">
        <v>3.2020330735163589E-2</v>
      </c>
      <c r="M131" s="347">
        <v>6.9109999999999996</v>
      </c>
      <c r="N131" s="347">
        <v>3.1979758338067044E-2</v>
      </c>
      <c r="O131" s="347">
        <f>20.312+1.204</f>
        <v>21.516000000000002</v>
      </c>
      <c r="P131" s="336">
        <f t="shared" si="66"/>
        <v>0.13398830777149598</v>
      </c>
      <c r="Q131" s="336">
        <f t="shared" si="67"/>
        <v>33.289000000000001</v>
      </c>
    </row>
    <row r="132" spans="1:17" s="300" customFormat="1" outlineLevel="1">
      <c r="A132" s="315" t="s">
        <v>25</v>
      </c>
      <c r="B132" s="282" t="s">
        <v>1007</v>
      </c>
      <c r="C132" s="316" t="s">
        <v>748</v>
      </c>
      <c r="D132" s="342" t="s">
        <v>443</v>
      </c>
      <c r="E132" s="342" t="s">
        <v>443</v>
      </c>
      <c r="F132" s="342" t="s">
        <v>443</v>
      </c>
      <c r="G132" s="342" t="s">
        <v>443</v>
      </c>
      <c r="H132" s="342" t="s">
        <v>443</v>
      </c>
      <c r="I132" s="342" t="s">
        <v>443</v>
      </c>
      <c r="J132" s="342" t="s">
        <v>443</v>
      </c>
      <c r="K132" s="342" t="s">
        <v>443</v>
      </c>
      <c r="L132" s="342" t="s">
        <v>443</v>
      </c>
      <c r="M132" s="342" t="s">
        <v>443</v>
      </c>
      <c r="N132" s="342" t="s">
        <v>443</v>
      </c>
      <c r="O132" s="342" t="s">
        <v>443</v>
      </c>
      <c r="P132" s="321" t="e">
        <f t="shared" si="66"/>
        <v>#VALUE!</v>
      </c>
      <c r="Q132" s="321" t="e">
        <f t="shared" si="67"/>
        <v>#VALUE!</v>
      </c>
    </row>
    <row r="133" spans="1:17" s="300" customFormat="1" ht="31.5" outlineLevel="1">
      <c r="A133" s="315" t="s">
        <v>1004</v>
      </c>
      <c r="B133" s="141" t="s">
        <v>897</v>
      </c>
      <c r="C133" s="316" t="s">
        <v>748</v>
      </c>
      <c r="D133" s="342" t="s">
        <v>443</v>
      </c>
      <c r="E133" s="342" t="s">
        <v>443</v>
      </c>
      <c r="F133" s="342" t="s">
        <v>443</v>
      </c>
      <c r="G133" s="342" t="s">
        <v>443</v>
      </c>
      <c r="H133" s="342" t="s">
        <v>443</v>
      </c>
      <c r="I133" s="342" t="s">
        <v>443</v>
      </c>
      <c r="J133" s="342" t="s">
        <v>443</v>
      </c>
      <c r="K133" s="342" t="s">
        <v>443</v>
      </c>
      <c r="L133" s="342" t="s">
        <v>443</v>
      </c>
      <c r="M133" s="342" t="s">
        <v>443</v>
      </c>
      <c r="N133" s="342" t="s">
        <v>443</v>
      </c>
      <c r="O133" s="342" t="s">
        <v>443</v>
      </c>
      <c r="P133" s="321" t="e">
        <f t="shared" si="66"/>
        <v>#VALUE!</v>
      </c>
      <c r="Q133" s="321" t="e">
        <f t="shared" si="67"/>
        <v>#VALUE!</v>
      </c>
    </row>
    <row r="134" spans="1:17" s="300" customFormat="1" ht="31.5" outlineLevel="1">
      <c r="A134" s="315" t="s">
        <v>1005</v>
      </c>
      <c r="B134" s="141" t="s">
        <v>898</v>
      </c>
      <c r="C134" s="316" t="s">
        <v>748</v>
      </c>
      <c r="D134" s="342" t="s">
        <v>443</v>
      </c>
      <c r="E134" s="342" t="s">
        <v>443</v>
      </c>
      <c r="F134" s="342" t="s">
        <v>443</v>
      </c>
      <c r="G134" s="342" t="s">
        <v>443</v>
      </c>
      <c r="H134" s="342" t="s">
        <v>443</v>
      </c>
      <c r="I134" s="342" t="s">
        <v>443</v>
      </c>
      <c r="J134" s="342" t="s">
        <v>443</v>
      </c>
      <c r="K134" s="342" t="s">
        <v>443</v>
      </c>
      <c r="L134" s="342" t="s">
        <v>443</v>
      </c>
      <c r="M134" s="342" t="s">
        <v>443</v>
      </c>
      <c r="N134" s="342" t="s">
        <v>443</v>
      </c>
      <c r="O134" s="342" t="s">
        <v>443</v>
      </c>
      <c r="P134" s="321" t="e">
        <f t="shared" si="66"/>
        <v>#VALUE!</v>
      </c>
      <c r="Q134" s="321" t="e">
        <f t="shared" si="67"/>
        <v>#VALUE!</v>
      </c>
    </row>
    <row r="135" spans="1:17" s="300" customFormat="1" ht="31.5" outlineLevel="1">
      <c r="A135" s="315" t="s">
        <v>1006</v>
      </c>
      <c r="B135" s="141" t="s">
        <v>883</v>
      </c>
      <c r="C135" s="316" t="s">
        <v>748</v>
      </c>
      <c r="D135" s="342" t="s">
        <v>443</v>
      </c>
      <c r="E135" s="342" t="s">
        <v>443</v>
      </c>
      <c r="F135" s="342" t="s">
        <v>443</v>
      </c>
      <c r="G135" s="342" t="s">
        <v>443</v>
      </c>
      <c r="H135" s="342" t="s">
        <v>443</v>
      </c>
      <c r="I135" s="342" t="s">
        <v>443</v>
      </c>
      <c r="J135" s="342" t="s">
        <v>443</v>
      </c>
      <c r="K135" s="342" t="s">
        <v>443</v>
      </c>
      <c r="L135" s="342" t="s">
        <v>443</v>
      </c>
      <c r="M135" s="342" t="s">
        <v>443</v>
      </c>
      <c r="N135" s="342" t="s">
        <v>443</v>
      </c>
      <c r="O135" s="342" t="s">
        <v>443</v>
      </c>
      <c r="P135" s="321" t="e">
        <f t="shared" si="66"/>
        <v>#VALUE!</v>
      </c>
      <c r="Q135" s="321" t="e">
        <f t="shared" si="67"/>
        <v>#VALUE!</v>
      </c>
    </row>
    <row r="136" spans="1:17" s="300" customFormat="1" outlineLevel="1">
      <c r="A136" s="315" t="s">
        <v>806</v>
      </c>
      <c r="B136" s="285" t="s">
        <v>1053</v>
      </c>
      <c r="C136" s="316" t="s">
        <v>748</v>
      </c>
      <c r="D136" s="342" t="s">
        <v>443</v>
      </c>
      <c r="E136" s="342" t="s">
        <v>443</v>
      </c>
      <c r="F136" s="342" t="s">
        <v>443</v>
      </c>
      <c r="G136" s="342" t="s">
        <v>443</v>
      </c>
      <c r="H136" s="342" t="s">
        <v>443</v>
      </c>
      <c r="I136" s="342" t="s">
        <v>443</v>
      </c>
      <c r="J136" s="342" t="s">
        <v>443</v>
      </c>
      <c r="K136" s="342" t="s">
        <v>443</v>
      </c>
      <c r="L136" s="342" t="s">
        <v>443</v>
      </c>
      <c r="M136" s="342" t="s">
        <v>443</v>
      </c>
      <c r="N136" s="342" t="s">
        <v>443</v>
      </c>
      <c r="O136" s="342" t="s">
        <v>443</v>
      </c>
      <c r="P136" s="321" t="e">
        <f t="shared" si="66"/>
        <v>#VALUE!</v>
      </c>
      <c r="Q136" s="321" t="e">
        <f t="shared" si="67"/>
        <v>#VALUE!</v>
      </c>
    </row>
    <row r="137" spans="1:17" s="300" customFormat="1" outlineLevel="1">
      <c r="A137" s="315" t="s">
        <v>807</v>
      </c>
      <c r="B137" s="285" t="s">
        <v>814</v>
      </c>
      <c r="C137" s="316" t="s">
        <v>748</v>
      </c>
      <c r="D137" s="342" t="s">
        <v>443</v>
      </c>
      <c r="E137" s="342" t="s">
        <v>443</v>
      </c>
      <c r="F137" s="342" t="s">
        <v>443</v>
      </c>
      <c r="G137" s="342" t="s">
        <v>443</v>
      </c>
      <c r="H137" s="342" t="s">
        <v>443</v>
      </c>
      <c r="I137" s="342" t="s">
        <v>443</v>
      </c>
      <c r="J137" s="342" t="s">
        <v>443</v>
      </c>
      <c r="K137" s="342" t="s">
        <v>443</v>
      </c>
      <c r="L137" s="342" t="s">
        <v>443</v>
      </c>
      <c r="M137" s="342" t="s">
        <v>443</v>
      </c>
      <c r="N137" s="342" t="s">
        <v>443</v>
      </c>
      <c r="O137" s="342" t="s">
        <v>443</v>
      </c>
      <c r="P137" s="321" t="e">
        <f t="shared" si="66"/>
        <v>#VALUE!</v>
      </c>
      <c r="Q137" s="321" t="e">
        <f t="shared" si="67"/>
        <v>#VALUE!</v>
      </c>
    </row>
    <row r="138" spans="1:17" s="300" customFormat="1" outlineLevel="1">
      <c r="A138" s="315" t="s">
        <v>808</v>
      </c>
      <c r="B138" s="285" t="s">
        <v>1047</v>
      </c>
      <c r="C138" s="316" t="s">
        <v>748</v>
      </c>
      <c r="D138" s="342" t="s">
        <v>443</v>
      </c>
      <c r="E138" s="342" t="s">
        <v>443</v>
      </c>
      <c r="F138" s="342" t="s">
        <v>443</v>
      </c>
      <c r="G138" s="342" t="s">
        <v>443</v>
      </c>
      <c r="H138" s="342" t="s">
        <v>443</v>
      </c>
      <c r="I138" s="342" t="s">
        <v>443</v>
      </c>
      <c r="J138" s="342" t="s">
        <v>443</v>
      </c>
      <c r="K138" s="342" t="s">
        <v>443</v>
      </c>
      <c r="L138" s="342" t="s">
        <v>443</v>
      </c>
      <c r="M138" s="342" t="s">
        <v>443</v>
      </c>
      <c r="N138" s="342" t="s">
        <v>443</v>
      </c>
      <c r="O138" s="342" t="s">
        <v>443</v>
      </c>
      <c r="P138" s="321" t="e">
        <f t="shared" si="66"/>
        <v>#VALUE!</v>
      </c>
      <c r="Q138" s="321" t="e">
        <f t="shared" si="67"/>
        <v>#VALUE!</v>
      </c>
    </row>
    <row r="139" spans="1:17" s="300" customFormat="1" outlineLevel="1">
      <c r="A139" s="315" t="s">
        <v>809</v>
      </c>
      <c r="B139" s="285" t="s">
        <v>815</v>
      </c>
      <c r="C139" s="316" t="s">
        <v>748</v>
      </c>
      <c r="D139" s="342" t="s">
        <v>443</v>
      </c>
      <c r="E139" s="342" t="s">
        <v>443</v>
      </c>
      <c r="F139" s="342" t="s">
        <v>443</v>
      </c>
      <c r="G139" s="342" t="s">
        <v>443</v>
      </c>
      <c r="H139" s="342" t="s">
        <v>443</v>
      </c>
      <c r="I139" s="342" t="s">
        <v>443</v>
      </c>
      <c r="J139" s="342" t="s">
        <v>443</v>
      </c>
      <c r="K139" s="342" t="s">
        <v>443</v>
      </c>
      <c r="L139" s="342" t="s">
        <v>443</v>
      </c>
      <c r="M139" s="342" t="s">
        <v>443</v>
      </c>
      <c r="N139" s="342" t="s">
        <v>443</v>
      </c>
      <c r="O139" s="342" t="s">
        <v>443</v>
      </c>
      <c r="P139" s="321" t="e">
        <f t="shared" si="66"/>
        <v>#VALUE!</v>
      </c>
      <c r="Q139" s="321" t="e">
        <f t="shared" si="67"/>
        <v>#VALUE!</v>
      </c>
    </row>
    <row r="140" spans="1:17" s="300" customFormat="1" outlineLevel="1">
      <c r="A140" s="315" t="s">
        <v>810</v>
      </c>
      <c r="B140" s="285" t="s">
        <v>816</v>
      </c>
      <c r="C140" s="316" t="s">
        <v>748</v>
      </c>
      <c r="D140" s="342" t="s">
        <v>443</v>
      </c>
      <c r="E140" s="342" t="s">
        <v>443</v>
      </c>
      <c r="F140" s="342" t="s">
        <v>443</v>
      </c>
      <c r="G140" s="342" t="s">
        <v>443</v>
      </c>
      <c r="H140" s="342" t="s">
        <v>443</v>
      </c>
      <c r="I140" s="342" t="s">
        <v>443</v>
      </c>
      <c r="J140" s="342" t="s">
        <v>443</v>
      </c>
      <c r="K140" s="342" t="s">
        <v>443</v>
      </c>
      <c r="L140" s="342" t="s">
        <v>443</v>
      </c>
      <c r="M140" s="342" t="s">
        <v>443</v>
      </c>
      <c r="N140" s="342" t="s">
        <v>443</v>
      </c>
      <c r="O140" s="342" t="s">
        <v>443</v>
      </c>
      <c r="P140" s="321" t="e">
        <f t="shared" si="66"/>
        <v>#VALUE!</v>
      </c>
      <c r="Q140" s="321" t="e">
        <f t="shared" si="67"/>
        <v>#VALUE!</v>
      </c>
    </row>
    <row r="141" spans="1:17" s="300" customFormat="1" outlineLevel="1">
      <c r="A141" s="315" t="s">
        <v>811</v>
      </c>
      <c r="B141" s="285" t="s">
        <v>1054</v>
      </c>
      <c r="C141" s="316" t="s">
        <v>748</v>
      </c>
      <c r="D141" s="342" t="s">
        <v>443</v>
      </c>
      <c r="E141" s="342" t="s">
        <v>443</v>
      </c>
      <c r="F141" s="342" t="s">
        <v>443</v>
      </c>
      <c r="G141" s="342" t="s">
        <v>443</v>
      </c>
      <c r="H141" s="342" t="s">
        <v>443</v>
      </c>
      <c r="I141" s="342" t="s">
        <v>443</v>
      </c>
      <c r="J141" s="342" t="s">
        <v>443</v>
      </c>
      <c r="K141" s="342" t="s">
        <v>443</v>
      </c>
      <c r="L141" s="342" t="s">
        <v>443</v>
      </c>
      <c r="M141" s="342" t="s">
        <v>443</v>
      </c>
      <c r="N141" s="342" t="s">
        <v>443</v>
      </c>
      <c r="O141" s="342" t="s">
        <v>443</v>
      </c>
      <c r="P141" s="321" t="e">
        <f t="shared" si="66"/>
        <v>#VALUE!</v>
      </c>
      <c r="Q141" s="321" t="e">
        <f t="shared" si="67"/>
        <v>#VALUE!</v>
      </c>
    </row>
    <row r="142" spans="1:17" s="300" customFormat="1" ht="31.5" outlineLevel="1">
      <c r="A142" s="315" t="s">
        <v>812</v>
      </c>
      <c r="B142" s="285" t="s">
        <v>817</v>
      </c>
      <c r="C142" s="316" t="s">
        <v>748</v>
      </c>
      <c r="D142" s="342" t="s">
        <v>443</v>
      </c>
      <c r="E142" s="342" t="s">
        <v>443</v>
      </c>
      <c r="F142" s="342" t="s">
        <v>443</v>
      </c>
      <c r="G142" s="342" t="s">
        <v>443</v>
      </c>
      <c r="H142" s="342" t="s">
        <v>443</v>
      </c>
      <c r="I142" s="342" t="s">
        <v>443</v>
      </c>
      <c r="J142" s="342" t="s">
        <v>443</v>
      </c>
      <c r="K142" s="342" t="s">
        <v>443</v>
      </c>
      <c r="L142" s="342" t="s">
        <v>443</v>
      </c>
      <c r="M142" s="342" t="s">
        <v>443</v>
      </c>
      <c r="N142" s="342" t="s">
        <v>443</v>
      </c>
      <c r="O142" s="342" t="s">
        <v>443</v>
      </c>
      <c r="P142" s="321" t="e">
        <f t="shared" si="66"/>
        <v>#VALUE!</v>
      </c>
      <c r="Q142" s="321" t="e">
        <f t="shared" si="67"/>
        <v>#VALUE!</v>
      </c>
    </row>
    <row r="143" spans="1:17" s="300" customFormat="1" outlineLevel="1">
      <c r="A143" s="315" t="s">
        <v>983</v>
      </c>
      <c r="B143" s="284" t="s">
        <v>818</v>
      </c>
      <c r="C143" s="316" t="s">
        <v>748</v>
      </c>
      <c r="D143" s="342" t="s">
        <v>443</v>
      </c>
      <c r="E143" s="342" t="s">
        <v>443</v>
      </c>
      <c r="F143" s="342" t="s">
        <v>443</v>
      </c>
      <c r="G143" s="342" t="s">
        <v>443</v>
      </c>
      <c r="H143" s="342" t="s">
        <v>443</v>
      </c>
      <c r="I143" s="342" t="s">
        <v>443</v>
      </c>
      <c r="J143" s="342" t="s">
        <v>443</v>
      </c>
      <c r="K143" s="342" t="s">
        <v>443</v>
      </c>
      <c r="L143" s="342" t="s">
        <v>443</v>
      </c>
      <c r="M143" s="342" t="s">
        <v>443</v>
      </c>
      <c r="N143" s="342" t="s">
        <v>443</v>
      </c>
      <c r="O143" s="342" t="s">
        <v>443</v>
      </c>
      <c r="P143" s="321" t="e">
        <f t="shared" si="66"/>
        <v>#VALUE!</v>
      </c>
      <c r="Q143" s="321" t="e">
        <f t="shared" si="67"/>
        <v>#VALUE!</v>
      </c>
    </row>
    <row r="144" spans="1:17" s="300" customFormat="1" outlineLevel="1">
      <c r="A144" s="315" t="s">
        <v>984</v>
      </c>
      <c r="B144" s="284" t="s">
        <v>631</v>
      </c>
      <c r="C144" s="316" t="s">
        <v>748</v>
      </c>
      <c r="D144" s="342" t="s">
        <v>443</v>
      </c>
      <c r="E144" s="342" t="s">
        <v>443</v>
      </c>
      <c r="F144" s="342" t="s">
        <v>443</v>
      </c>
      <c r="G144" s="342" t="s">
        <v>443</v>
      </c>
      <c r="H144" s="342" t="s">
        <v>443</v>
      </c>
      <c r="I144" s="342" t="s">
        <v>443</v>
      </c>
      <c r="J144" s="342" t="s">
        <v>443</v>
      </c>
      <c r="K144" s="342" t="s">
        <v>443</v>
      </c>
      <c r="L144" s="342" t="s">
        <v>443</v>
      </c>
      <c r="M144" s="342" t="s">
        <v>443</v>
      </c>
      <c r="N144" s="342" t="s">
        <v>443</v>
      </c>
      <c r="O144" s="342" t="s">
        <v>443</v>
      </c>
      <c r="P144" s="321" t="e">
        <f t="shared" si="66"/>
        <v>#VALUE!</v>
      </c>
      <c r="Q144" s="321" t="e">
        <f t="shared" si="67"/>
        <v>#VALUE!</v>
      </c>
    </row>
    <row r="145" spans="1:17" s="300" customFormat="1" outlineLevel="1">
      <c r="A145" s="315" t="s">
        <v>813</v>
      </c>
      <c r="B145" s="285" t="s">
        <v>819</v>
      </c>
      <c r="C145" s="316" t="s">
        <v>748</v>
      </c>
      <c r="D145" s="342" t="s">
        <v>443</v>
      </c>
      <c r="E145" s="342" t="s">
        <v>443</v>
      </c>
      <c r="F145" s="342" t="s">
        <v>443</v>
      </c>
      <c r="G145" s="342" t="s">
        <v>443</v>
      </c>
      <c r="H145" s="342" t="s">
        <v>443</v>
      </c>
      <c r="I145" s="342" t="s">
        <v>443</v>
      </c>
      <c r="J145" s="342" t="s">
        <v>443</v>
      </c>
      <c r="K145" s="342" t="s">
        <v>443</v>
      </c>
      <c r="L145" s="342" t="s">
        <v>443</v>
      </c>
      <c r="M145" s="342" t="s">
        <v>443</v>
      </c>
      <c r="N145" s="342" t="s">
        <v>443</v>
      </c>
      <c r="O145" s="342" t="s">
        <v>443</v>
      </c>
      <c r="P145" s="321" t="e">
        <f t="shared" si="66"/>
        <v>#VALUE!</v>
      </c>
      <c r="Q145" s="321" t="e">
        <f t="shared" si="67"/>
        <v>#VALUE!</v>
      </c>
    </row>
    <row r="146" spans="1:17" s="306" customFormat="1" outlineLevel="1">
      <c r="A146" s="332" t="s">
        <v>31</v>
      </c>
      <c r="B146" s="333" t="s">
        <v>1060</v>
      </c>
      <c r="C146" s="334" t="s">
        <v>748</v>
      </c>
      <c r="D146" s="347">
        <f t="shared" ref="D146:K146" si="116">D116-D131</f>
        <v>0.14652495999987014</v>
      </c>
      <c r="E146" s="347">
        <f t="shared" si="116"/>
        <v>0.29525496000046303</v>
      </c>
      <c r="F146" s="347">
        <f t="shared" si="116"/>
        <v>-61.649865167209477</v>
      </c>
      <c r="G146" s="347">
        <f>G116+G131</f>
        <v>-134.86794692999979</v>
      </c>
      <c r="H146" s="347">
        <f t="shared" si="116"/>
        <v>0.15985050529336858</v>
      </c>
      <c r="I146" s="347">
        <f>I116+I131</f>
        <v>-82.666361580000071</v>
      </c>
      <c r="J146" s="347">
        <f t="shared" si="116"/>
        <v>0.12010236949963529</v>
      </c>
      <c r="K146" s="347">
        <f t="shared" si="116"/>
        <v>2.2205569600003185</v>
      </c>
      <c r="L146" s="347">
        <f>L116-L131</f>
        <v>0.12808132294024094</v>
      </c>
      <c r="M146" s="347">
        <f>M116-M131</f>
        <v>8.7192984699999148</v>
      </c>
      <c r="N146" s="347">
        <f>N116-N131</f>
        <v>0.1279190333521007</v>
      </c>
      <c r="O146" s="347">
        <f>O116-O131</f>
        <v>40.77373962999971</v>
      </c>
      <c r="P146" s="336">
        <f t="shared" si="66"/>
        <v>0.53595323108534554</v>
      </c>
      <c r="Q146" s="336">
        <f t="shared" si="67"/>
        <v>-30.952766520000125</v>
      </c>
    </row>
    <row r="147" spans="1:17" s="300" customFormat="1" outlineLevel="1">
      <c r="A147" s="315" t="s">
        <v>47</v>
      </c>
      <c r="B147" s="282" t="s">
        <v>1007</v>
      </c>
      <c r="C147" s="316" t="s">
        <v>748</v>
      </c>
      <c r="D147" s="342" t="s">
        <v>443</v>
      </c>
      <c r="E147" s="342" t="s">
        <v>443</v>
      </c>
      <c r="F147" s="342" t="s">
        <v>443</v>
      </c>
      <c r="G147" s="342" t="s">
        <v>443</v>
      </c>
      <c r="H147" s="342" t="s">
        <v>443</v>
      </c>
      <c r="I147" s="342" t="s">
        <v>443</v>
      </c>
      <c r="J147" s="342" t="s">
        <v>443</v>
      </c>
      <c r="K147" s="342" t="s">
        <v>443</v>
      </c>
      <c r="L147" s="342" t="s">
        <v>443</v>
      </c>
      <c r="M147" s="342" t="s">
        <v>443</v>
      </c>
      <c r="N147" s="342" t="s">
        <v>443</v>
      </c>
      <c r="O147" s="342" t="s">
        <v>443</v>
      </c>
      <c r="P147" s="321" t="e">
        <f t="shared" ref="P147:P160" si="117">F147+H147+J147+L147</f>
        <v>#VALUE!</v>
      </c>
      <c r="Q147" s="321" t="e">
        <f t="shared" ref="Q147:Q150" si="118">D147+E147+G147+I147+K147+M147</f>
        <v>#VALUE!</v>
      </c>
    </row>
    <row r="148" spans="1:17" s="300" customFormat="1" ht="31.5" outlineLevel="1">
      <c r="A148" s="315" t="s">
        <v>899</v>
      </c>
      <c r="B148" s="141" t="s">
        <v>897</v>
      </c>
      <c r="C148" s="316" t="s">
        <v>748</v>
      </c>
      <c r="D148" s="342" t="s">
        <v>443</v>
      </c>
      <c r="E148" s="342" t="s">
        <v>443</v>
      </c>
      <c r="F148" s="342" t="s">
        <v>443</v>
      </c>
      <c r="G148" s="342" t="s">
        <v>443</v>
      </c>
      <c r="H148" s="342" t="s">
        <v>443</v>
      </c>
      <c r="I148" s="342" t="s">
        <v>443</v>
      </c>
      <c r="J148" s="342" t="s">
        <v>443</v>
      </c>
      <c r="K148" s="342" t="s">
        <v>443</v>
      </c>
      <c r="L148" s="342" t="s">
        <v>443</v>
      </c>
      <c r="M148" s="342" t="s">
        <v>443</v>
      </c>
      <c r="N148" s="342" t="s">
        <v>443</v>
      </c>
      <c r="O148" s="342" t="s">
        <v>443</v>
      </c>
      <c r="P148" s="321" t="e">
        <f t="shared" si="117"/>
        <v>#VALUE!</v>
      </c>
      <c r="Q148" s="321" t="e">
        <f t="shared" si="118"/>
        <v>#VALUE!</v>
      </c>
    </row>
    <row r="149" spans="1:17" s="300" customFormat="1" ht="31.5" outlineLevel="1">
      <c r="A149" s="315" t="s">
        <v>900</v>
      </c>
      <c r="B149" s="141" t="s">
        <v>898</v>
      </c>
      <c r="C149" s="316" t="s">
        <v>748</v>
      </c>
      <c r="D149" s="342" t="s">
        <v>443</v>
      </c>
      <c r="E149" s="342" t="s">
        <v>443</v>
      </c>
      <c r="F149" s="342" t="s">
        <v>443</v>
      </c>
      <c r="G149" s="342" t="s">
        <v>443</v>
      </c>
      <c r="H149" s="342" t="s">
        <v>443</v>
      </c>
      <c r="I149" s="342" t="s">
        <v>443</v>
      </c>
      <c r="J149" s="342" t="s">
        <v>443</v>
      </c>
      <c r="K149" s="342" t="s">
        <v>443</v>
      </c>
      <c r="L149" s="342" t="s">
        <v>443</v>
      </c>
      <c r="M149" s="342" t="s">
        <v>443</v>
      </c>
      <c r="N149" s="342" t="s">
        <v>443</v>
      </c>
      <c r="O149" s="342" t="s">
        <v>443</v>
      </c>
      <c r="P149" s="321" t="e">
        <f t="shared" si="117"/>
        <v>#VALUE!</v>
      </c>
      <c r="Q149" s="321" t="e">
        <f t="shared" si="118"/>
        <v>#VALUE!</v>
      </c>
    </row>
    <row r="150" spans="1:17" s="300" customFormat="1" ht="31.5" outlineLevel="1">
      <c r="A150" s="315" t="s">
        <v>985</v>
      </c>
      <c r="B150" s="141" t="s">
        <v>883</v>
      </c>
      <c r="C150" s="316" t="s">
        <v>748</v>
      </c>
      <c r="D150" s="342" t="s">
        <v>443</v>
      </c>
      <c r="E150" s="342" t="s">
        <v>443</v>
      </c>
      <c r="F150" s="342" t="s">
        <v>443</v>
      </c>
      <c r="G150" s="342" t="s">
        <v>443</v>
      </c>
      <c r="H150" s="342" t="s">
        <v>443</v>
      </c>
      <c r="I150" s="342" t="s">
        <v>443</v>
      </c>
      <c r="J150" s="342" t="s">
        <v>443</v>
      </c>
      <c r="K150" s="342" t="s">
        <v>443</v>
      </c>
      <c r="L150" s="342" t="s">
        <v>443</v>
      </c>
      <c r="M150" s="342" t="s">
        <v>443</v>
      </c>
      <c r="N150" s="342" t="s">
        <v>443</v>
      </c>
      <c r="O150" s="342" t="s">
        <v>443</v>
      </c>
      <c r="P150" s="321" t="e">
        <f t="shared" si="117"/>
        <v>#VALUE!</v>
      </c>
      <c r="Q150" s="321" t="e">
        <f t="shared" si="118"/>
        <v>#VALUE!</v>
      </c>
    </row>
    <row r="151" spans="1:17" s="300" customFormat="1" outlineLevel="1">
      <c r="A151" s="315" t="s">
        <v>48</v>
      </c>
      <c r="B151" s="282" t="s">
        <v>1044</v>
      </c>
      <c r="C151" s="316" t="s">
        <v>748</v>
      </c>
      <c r="D151" s="342" t="s">
        <v>443</v>
      </c>
      <c r="E151" s="342" t="s">
        <v>443</v>
      </c>
      <c r="F151" s="342" t="s">
        <v>443</v>
      </c>
      <c r="G151" s="342" t="s">
        <v>443</v>
      </c>
      <c r="H151" s="342" t="s">
        <v>443</v>
      </c>
      <c r="I151" s="342" t="s">
        <v>443</v>
      </c>
      <c r="J151" s="342" t="s">
        <v>443</v>
      </c>
      <c r="K151" s="342" t="s">
        <v>443</v>
      </c>
      <c r="L151" s="342" t="s">
        <v>443</v>
      </c>
      <c r="M151" s="342" t="s">
        <v>443</v>
      </c>
      <c r="N151" s="342" t="s">
        <v>443</v>
      </c>
      <c r="O151" s="342" t="s">
        <v>443</v>
      </c>
      <c r="P151" s="321" t="e">
        <f t="shared" si="117"/>
        <v>#VALUE!</v>
      </c>
      <c r="Q151" s="321" t="e">
        <f t="shared" ref="Q151:Q160" si="119">D151+E151+G151+I151+K151+M151</f>
        <v>#VALUE!</v>
      </c>
    </row>
    <row r="152" spans="1:17" s="300" customFormat="1" outlineLevel="1">
      <c r="A152" s="315" t="s">
        <v>763</v>
      </c>
      <c r="B152" s="282" t="s">
        <v>937</v>
      </c>
      <c r="C152" s="316" t="s">
        <v>748</v>
      </c>
      <c r="D152" s="342" t="s">
        <v>443</v>
      </c>
      <c r="E152" s="342" t="s">
        <v>443</v>
      </c>
      <c r="F152" s="342" t="s">
        <v>443</v>
      </c>
      <c r="G152" s="342" t="s">
        <v>443</v>
      </c>
      <c r="H152" s="342" t="s">
        <v>443</v>
      </c>
      <c r="I152" s="342" t="s">
        <v>443</v>
      </c>
      <c r="J152" s="342" t="s">
        <v>443</v>
      </c>
      <c r="K152" s="342" t="s">
        <v>443</v>
      </c>
      <c r="L152" s="342" t="s">
        <v>443</v>
      </c>
      <c r="M152" s="342" t="s">
        <v>443</v>
      </c>
      <c r="N152" s="342" t="s">
        <v>443</v>
      </c>
      <c r="O152" s="342" t="s">
        <v>443</v>
      </c>
      <c r="P152" s="321" t="e">
        <f t="shared" si="117"/>
        <v>#VALUE!</v>
      </c>
      <c r="Q152" s="321" t="e">
        <f t="shared" si="119"/>
        <v>#VALUE!</v>
      </c>
    </row>
    <row r="153" spans="1:17" s="300" customFormat="1" outlineLevel="1">
      <c r="A153" s="315" t="s">
        <v>764</v>
      </c>
      <c r="B153" s="282" t="s">
        <v>1045</v>
      </c>
      <c r="C153" s="316" t="s">
        <v>748</v>
      </c>
      <c r="D153" s="342" t="s">
        <v>443</v>
      </c>
      <c r="E153" s="342" t="s">
        <v>443</v>
      </c>
      <c r="F153" s="342" t="s">
        <v>443</v>
      </c>
      <c r="G153" s="342" t="s">
        <v>443</v>
      </c>
      <c r="H153" s="342" t="s">
        <v>443</v>
      </c>
      <c r="I153" s="342" t="s">
        <v>443</v>
      </c>
      <c r="J153" s="342" t="s">
        <v>443</v>
      </c>
      <c r="K153" s="342" t="s">
        <v>443</v>
      </c>
      <c r="L153" s="342" t="s">
        <v>443</v>
      </c>
      <c r="M153" s="342" t="s">
        <v>443</v>
      </c>
      <c r="N153" s="342" t="s">
        <v>443</v>
      </c>
      <c r="O153" s="342" t="s">
        <v>443</v>
      </c>
      <c r="P153" s="321" t="e">
        <f t="shared" si="117"/>
        <v>#VALUE!</v>
      </c>
      <c r="Q153" s="321" t="e">
        <f t="shared" si="119"/>
        <v>#VALUE!</v>
      </c>
    </row>
    <row r="154" spans="1:17" s="300" customFormat="1" outlineLevel="1">
      <c r="A154" s="315" t="s">
        <v>765</v>
      </c>
      <c r="B154" s="283" t="s">
        <v>938</v>
      </c>
      <c r="C154" s="316" t="s">
        <v>748</v>
      </c>
      <c r="D154" s="342" t="s">
        <v>443</v>
      </c>
      <c r="E154" s="342" t="s">
        <v>443</v>
      </c>
      <c r="F154" s="342" t="s">
        <v>443</v>
      </c>
      <c r="G154" s="342" t="s">
        <v>443</v>
      </c>
      <c r="H154" s="342" t="s">
        <v>443</v>
      </c>
      <c r="I154" s="342" t="s">
        <v>443</v>
      </c>
      <c r="J154" s="342" t="s">
        <v>443</v>
      </c>
      <c r="K154" s="342" t="s">
        <v>443</v>
      </c>
      <c r="L154" s="342" t="s">
        <v>443</v>
      </c>
      <c r="M154" s="342" t="s">
        <v>443</v>
      </c>
      <c r="N154" s="342" t="s">
        <v>443</v>
      </c>
      <c r="O154" s="342" t="s">
        <v>443</v>
      </c>
      <c r="P154" s="321" t="e">
        <f t="shared" si="117"/>
        <v>#VALUE!</v>
      </c>
      <c r="Q154" s="321" t="e">
        <f t="shared" si="119"/>
        <v>#VALUE!</v>
      </c>
    </row>
    <row r="155" spans="1:17" s="300" customFormat="1" outlineLevel="1">
      <c r="A155" s="315" t="s">
        <v>766</v>
      </c>
      <c r="B155" s="282" t="s">
        <v>939</v>
      </c>
      <c r="C155" s="316" t="s">
        <v>748</v>
      </c>
      <c r="D155" s="342" t="s">
        <v>443</v>
      </c>
      <c r="E155" s="342" t="s">
        <v>443</v>
      </c>
      <c r="F155" s="342" t="s">
        <v>443</v>
      </c>
      <c r="G155" s="342" t="s">
        <v>443</v>
      </c>
      <c r="H155" s="342" t="s">
        <v>443</v>
      </c>
      <c r="I155" s="342" t="s">
        <v>443</v>
      </c>
      <c r="J155" s="342" t="s">
        <v>443</v>
      </c>
      <c r="K155" s="342" t="s">
        <v>443</v>
      </c>
      <c r="L155" s="342" t="s">
        <v>443</v>
      </c>
      <c r="M155" s="342" t="s">
        <v>443</v>
      </c>
      <c r="N155" s="342" t="s">
        <v>443</v>
      </c>
      <c r="O155" s="342" t="s">
        <v>443</v>
      </c>
      <c r="P155" s="321" t="e">
        <f t="shared" si="117"/>
        <v>#VALUE!</v>
      </c>
      <c r="Q155" s="321" t="e">
        <f t="shared" si="119"/>
        <v>#VALUE!</v>
      </c>
    </row>
    <row r="156" spans="1:17" s="300" customFormat="1" outlineLevel="1">
      <c r="A156" s="315" t="s">
        <v>767</v>
      </c>
      <c r="B156" s="282" t="s">
        <v>1052</v>
      </c>
      <c r="C156" s="316" t="s">
        <v>748</v>
      </c>
      <c r="D156" s="342" t="s">
        <v>443</v>
      </c>
      <c r="E156" s="342" t="s">
        <v>443</v>
      </c>
      <c r="F156" s="342" t="s">
        <v>443</v>
      </c>
      <c r="G156" s="342" t="s">
        <v>443</v>
      </c>
      <c r="H156" s="342" t="s">
        <v>443</v>
      </c>
      <c r="I156" s="342" t="s">
        <v>443</v>
      </c>
      <c r="J156" s="342" t="s">
        <v>443</v>
      </c>
      <c r="K156" s="342" t="s">
        <v>443</v>
      </c>
      <c r="L156" s="342" t="s">
        <v>443</v>
      </c>
      <c r="M156" s="342" t="s">
        <v>443</v>
      </c>
      <c r="N156" s="342" t="s">
        <v>443</v>
      </c>
      <c r="O156" s="342" t="s">
        <v>443</v>
      </c>
      <c r="P156" s="321" t="e">
        <f t="shared" si="117"/>
        <v>#VALUE!</v>
      </c>
      <c r="Q156" s="321" t="e">
        <f t="shared" si="119"/>
        <v>#VALUE!</v>
      </c>
    </row>
    <row r="157" spans="1:17" s="300" customFormat="1" ht="31.5" outlineLevel="1">
      <c r="A157" s="315" t="s">
        <v>768</v>
      </c>
      <c r="B157" s="283" t="s">
        <v>817</v>
      </c>
      <c r="C157" s="316" t="s">
        <v>748</v>
      </c>
      <c r="D157" s="342" t="s">
        <v>443</v>
      </c>
      <c r="E157" s="342" t="s">
        <v>443</v>
      </c>
      <c r="F157" s="342" t="s">
        <v>443</v>
      </c>
      <c r="G157" s="342" t="s">
        <v>443</v>
      </c>
      <c r="H157" s="342" t="s">
        <v>443</v>
      </c>
      <c r="I157" s="342" t="s">
        <v>443</v>
      </c>
      <c r="J157" s="342" t="s">
        <v>443</v>
      </c>
      <c r="K157" s="342" t="s">
        <v>443</v>
      </c>
      <c r="L157" s="342" t="s">
        <v>443</v>
      </c>
      <c r="M157" s="342" t="s">
        <v>443</v>
      </c>
      <c r="N157" s="342" t="s">
        <v>443</v>
      </c>
      <c r="O157" s="342" t="s">
        <v>443</v>
      </c>
      <c r="P157" s="321" t="e">
        <f t="shared" si="117"/>
        <v>#VALUE!</v>
      </c>
      <c r="Q157" s="321" t="e">
        <f t="shared" si="119"/>
        <v>#VALUE!</v>
      </c>
    </row>
    <row r="158" spans="1:17" s="300" customFormat="1" outlineLevel="1">
      <c r="A158" s="315" t="s">
        <v>986</v>
      </c>
      <c r="B158" s="284" t="s">
        <v>643</v>
      </c>
      <c r="C158" s="316" t="s">
        <v>748</v>
      </c>
      <c r="D158" s="342" t="s">
        <v>443</v>
      </c>
      <c r="E158" s="342" t="s">
        <v>443</v>
      </c>
      <c r="F158" s="342" t="s">
        <v>443</v>
      </c>
      <c r="G158" s="342" t="s">
        <v>443</v>
      </c>
      <c r="H158" s="342" t="s">
        <v>443</v>
      </c>
      <c r="I158" s="342" t="s">
        <v>443</v>
      </c>
      <c r="J158" s="342" t="s">
        <v>443</v>
      </c>
      <c r="K158" s="342" t="s">
        <v>443</v>
      </c>
      <c r="L158" s="342" t="s">
        <v>443</v>
      </c>
      <c r="M158" s="342" t="s">
        <v>443</v>
      </c>
      <c r="N158" s="342" t="s">
        <v>443</v>
      </c>
      <c r="O158" s="342" t="s">
        <v>443</v>
      </c>
      <c r="P158" s="321" t="e">
        <f t="shared" si="117"/>
        <v>#VALUE!</v>
      </c>
      <c r="Q158" s="321" t="e">
        <f t="shared" si="119"/>
        <v>#VALUE!</v>
      </c>
    </row>
    <row r="159" spans="1:17" s="300" customFormat="1" outlineLevel="1">
      <c r="A159" s="315" t="s">
        <v>987</v>
      </c>
      <c r="B159" s="284" t="s">
        <v>631</v>
      </c>
      <c r="C159" s="316" t="s">
        <v>748</v>
      </c>
      <c r="D159" s="342" t="s">
        <v>443</v>
      </c>
      <c r="E159" s="342" t="s">
        <v>443</v>
      </c>
      <c r="F159" s="342" t="s">
        <v>443</v>
      </c>
      <c r="G159" s="342" t="s">
        <v>443</v>
      </c>
      <c r="H159" s="342" t="s">
        <v>443</v>
      </c>
      <c r="I159" s="342" t="s">
        <v>443</v>
      </c>
      <c r="J159" s="342" t="s">
        <v>443</v>
      </c>
      <c r="K159" s="342" t="s">
        <v>443</v>
      </c>
      <c r="L159" s="342" t="s">
        <v>443</v>
      </c>
      <c r="M159" s="342" t="s">
        <v>443</v>
      </c>
      <c r="N159" s="342" t="s">
        <v>443</v>
      </c>
      <c r="O159" s="342" t="s">
        <v>443</v>
      </c>
      <c r="P159" s="321" t="e">
        <f t="shared" si="117"/>
        <v>#VALUE!</v>
      </c>
      <c r="Q159" s="321" t="e">
        <f t="shared" si="119"/>
        <v>#VALUE!</v>
      </c>
    </row>
    <row r="160" spans="1:17" s="300" customFormat="1" outlineLevel="1">
      <c r="A160" s="315" t="s">
        <v>769</v>
      </c>
      <c r="B160" s="282" t="s">
        <v>940</v>
      </c>
      <c r="C160" s="316" t="s">
        <v>748</v>
      </c>
      <c r="D160" s="342" t="s">
        <v>443</v>
      </c>
      <c r="E160" s="342" t="s">
        <v>443</v>
      </c>
      <c r="F160" s="342" t="s">
        <v>443</v>
      </c>
      <c r="G160" s="342" t="s">
        <v>443</v>
      </c>
      <c r="H160" s="342" t="s">
        <v>443</v>
      </c>
      <c r="I160" s="342" t="s">
        <v>443</v>
      </c>
      <c r="J160" s="342" t="s">
        <v>443</v>
      </c>
      <c r="K160" s="342" t="s">
        <v>443</v>
      </c>
      <c r="L160" s="342" t="s">
        <v>443</v>
      </c>
      <c r="M160" s="342" t="s">
        <v>443</v>
      </c>
      <c r="N160" s="342" t="s">
        <v>443</v>
      </c>
      <c r="O160" s="342" t="s">
        <v>443</v>
      </c>
      <c r="P160" s="321" t="e">
        <f t="shared" si="117"/>
        <v>#VALUE!</v>
      </c>
      <c r="Q160" s="321" t="e">
        <f t="shared" si="119"/>
        <v>#VALUE!</v>
      </c>
    </row>
    <row r="161" spans="1:89" s="306" customFormat="1" outlineLevel="1">
      <c r="A161" s="332" t="s">
        <v>32</v>
      </c>
      <c r="B161" s="333" t="s">
        <v>11</v>
      </c>
      <c r="C161" s="334" t="s">
        <v>748</v>
      </c>
      <c r="D161" s="355"/>
      <c r="E161" s="347"/>
      <c r="F161" s="347"/>
      <c r="G161" s="347"/>
      <c r="H161" s="347"/>
      <c r="I161" s="347"/>
      <c r="J161" s="347"/>
      <c r="K161" s="347"/>
      <c r="L161" s="347"/>
      <c r="M161" s="347"/>
      <c r="N161" s="347"/>
      <c r="O161" s="347"/>
      <c r="P161" s="336"/>
      <c r="Q161" s="336"/>
    </row>
    <row r="162" spans="1:89" s="300" customFormat="1" outlineLevel="1">
      <c r="A162" s="315" t="s">
        <v>50</v>
      </c>
      <c r="B162" s="285" t="s">
        <v>821</v>
      </c>
      <c r="C162" s="316" t="s">
        <v>748</v>
      </c>
      <c r="D162" s="342" t="s">
        <v>443</v>
      </c>
      <c r="E162" s="342" t="s">
        <v>443</v>
      </c>
      <c r="F162" s="342" t="s">
        <v>443</v>
      </c>
      <c r="G162" s="342" t="s">
        <v>443</v>
      </c>
      <c r="H162" s="342" t="s">
        <v>443</v>
      </c>
      <c r="I162" s="342" t="s">
        <v>443</v>
      </c>
      <c r="J162" s="342" t="s">
        <v>443</v>
      </c>
      <c r="K162" s="342" t="s">
        <v>443</v>
      </c>
      <c r="L162" s="342" t="s">
        <v>443</v>
      </c>
      <c r="M162" s="342" t="s">
        <v>443</v>
      </c>
      <c r="N162" s="342" t="s">
        <v>443</v>
      </c>
      <c r="O162" s="342" t="s">
        <v>443</v>
      </c>
      <c r="P162" s="321" t="s">
        <v>443</v>
      </c>
      <c r="Q162" s="321" t="s">
        <v>443</v>
      </c>
    </row>
    <row r="163" spans="1:89" s="300" customFormat="1" outlineLevel="1">
      <c r="A163" s="315" t="s">
        <v>51</v>
      </c>
      <c r="B163" s="285" t="s">
        <v>13</v>
      </c>
      <c r="C163" s="316" t="s">
        <v>748</v>
      </c>
      <c r="D163" s="342" t="s">
        <v>443</v>
      </c>
      <c r="E163" s="342" t="s">
        <v>443</v>
      </c>
      <c r="F163" s="342" t="s">
        <v>443</v>
      </c>
      <c r="G163" s="342" t="s">
        <v>443</v>
      </c>
      <c r="H163" s="342" t="s">
        <v>443</v>
      </c>
      <c r="I163" s="342" t="s">
        <v>443</v>
      </c>
      <c r="J163" s="342" t="s">
        <v>443</v>
      </c>
      <c r="K163" s="342" t="s">
        <v>443</v>
      </c>
      <c r="L163" s="342" t="s">
        <v>443</v>
      </c>
      <c r="M163" s="342" t="s">
        <v>443</v>
      </c>
      <c r="N163" s="342" t="s">
        <v>443</v>
      </c>
      <c r="O163" s="342" t="s">
        <v>443</v>
      </c>
      <c r="P163" s="321" t="s">
        <v>443</v>
      </c>
      <c r="Q163" s="321" t="s">
        <v>443</v>
      </c>
    </row>
    <row r="164" spans="1:89" s="302" customFormat="1" outlineLevel="1">
      <c r="A164" s="315" t="s">
        <v>63</v>
      </c>
      <c r="B164" s="285" t="s">
        <v>1169</v>
      </c>
      <c r="C164" s="316" t="s">
        <v>748</v>
      </c>
      <c r="D164" s="348">
        <f t="shared" ref="D164:K164" si="120">D146*50%</f>
        <v>7.3262479999935071E-2</v>
      </c>
      <c r="E164" s="348">
        <f t="shared" si="120"/>
        <v>0.14762748000023151</v>
      </c>
      <c r="F164" s="324" t="s">
        <v>286</v>
      </c>
      <c r="G164" s="324" t="s">
        <v>286</v>
      </c>
      <c r="H164" s="348">
        <f t="shared" si="120"/>
        <v>7.9925252646684292E-2</v>
      </c>
      <c r="I164" s="324" t="s">
        <v>286</v>
      </c>
      <c r="J164" s="348">
        <f t="shared" si="120"/>
        <v>6.0051184749817646E-2</v>
      </c>
      <c r="K164" s="348">
        <f t="shared" si="120"/>
        <v>1.1102784800001593</v>
      </c>
      <c r="L164" s="348">
        <f>L146*50%</f>
        <v>6.4040661470120469E-2</v>
      </c>
      <c r="M164" s="348">
        <f>M146*50%</f>
        <v>4.3596492349999574</v>
      </c>
      <c r="N164" s="348">
        <f>N146*50%</f>
        <v>6.3959516676050349E-2</v>
      </c>
      <c r="O164" s="348">
        <f>O146*50%</f>
        <v>20.386869814999855</v>
      </c>
      <c r="P164" s="348"/>
      <c r="Q164" s="348"/>
      <c r="R164" s="300"/>
      <c r="S164" s="300"/>
      <c r="T164" s="300"/>
      <c r="U164" s="300"/>
      <c r="V164" s="300"/>
      <c r="W164" s="300"/>
      <c r="X164" s="300"/>
      <c r="Y164" s="300"/>
      <c r="Z164" s="300"/>
      <c r="AA164" s="300"/>
      <c r="AB164" s="300"/>
      <c r="AC164" s="300"/>
      <c r="AD164" s="300"/>
      <c r="AE164" s="300"/>
      <c r="AF164" s="300"/>
      <c r="AG164" s="300"/>
      <c r="AH164" s="300"/>
      <c r="AI164" s="300"/>
      <c r="AJ164" s="300"/>
      <c r="AK164" s="300"/>
      <c r="AL164" s="300"/>
      <c r="AM164" s="300"/>
      <c r="AN164" s="300"/>
      <c r="AO164" s="300"/>
      <c r="AP164" s="300"/>
      <c r="AQ164" s="300"/>
      <c r="AR164" s="300"/>
      <c r="AS164" s="300"/>
      <c r="AT164" s="300"/>
      <c r="AU164" s="300"/>
      <c r="AV164" s="300"/>
      <c r="AW164" s="300"/>
      <c r="AX164" s="300"/>
      <c r="AY164" s="300"/>
      <c r="AZ164" s="300"/>
      <c r="BA164" s="300"/>
      <c r="BB164" s="300"/>
      <c r="BC164" s="300"/>
      <c r="BD164" s="300"/>
      <c r="BE164" s="300"/>
      <c r="BF164" s="300"/>
      <c r="BG164" s="300"/>
      <c r="BH164" s="300"/>
      <c r="BI164" s="300"/>
      <c r="BJ164" s="300"/>
      <c r="BK164" s="300"/>
      <c r="BL164" s="300"/>
      <c r="BM164" s="300"/>
      <c r="BN164" s="300"/>
      <c r="BO164" s="300"/>
      <c r="BP164" s="300"/>
      <c r="BQ164" s="300"/>
      <c r="BR164" s="300"/>
      <c r="BS164" s="300"/>
      <c r="BT164" s="300"/>
      <c r="BU164" s="300"/>
      <c r="BV164" s="300"/>
      <c r="BW164" s="300"/>
      <c r="BX164" s="300"/>
      <c r="BY164" s="300"/>
      <c r="BZ164" s="300"/>
      <c r="CA164" s="300"/>
      <c r="CB164" s="300"/>
      <c r="CC164" s="300"/>
      <c r="CD164" s="300"/>
      <c r="CE164" s="300"/>
      <c r="CF164" s="300"/>
      <c r="CG164" s="300"/>
      <c r="CH164" s="300"/>
      <c r="CI164" s="300"/>
      <c r="CJ164" s="300"/>
      <c r="CK164" s="300"/>
    </row>
    <row r="165" spans="1:89" s="300" customFormat="1" ht="18" customHeight="1" outlineLevel="1">
      <c r="A165" s="315" t="s">
        <v>1106</v>
      </c>
      <c r="B165" s="285" t="s">
        <v>822</v>
      </c>
      <c r="C165" s="316" t="s">
        <v>748</v>
      </c>
      <c r="D165" s="348">
        <f t="shared" ref="D165:K165" si="121">D146-D164</f>
        <v>7.3262479999935071E-2</v>
      </c>
      <c r="E165" s="348">
        <f t="shared" si="121"/>
        <v>0.14762748000023151</v>
      </c>
      <c r="F165" s="324" t="s">
        <v>286</v>
      </c>
      <c r="G165" s="324" t="s">
        <v>286</v>
      </c>
      <c r="H165" s="348">
        <f t="shared" si="121"/>
        <v>7.9925252646684292E-2</v>
      </c>
      <c r="I165" s="324" t="s">
        <v>286</v>
      </c>
      <c r="J165" s="348">
        <f t="shared" si="121"/>
        <v>6.0051184749817646E-2</v>
      </c>
      <c r="K165" s="348">
        <f t="shared" si="121"/>
        <v>1.1102784800001593</v>
      </c>
      <c r="L165" s="348">
        <f>L146-L164</f>
        <v>6.4040661470120469E-2</v>
      </c>
      <c r="M165" s="348">
        <f>M146-M164</f>
        <v>4.3596492349999574</v>
      </c>
      <c r="N165" s="348">
        <f>N146-N164</f>
        <v>6.3959516676050349E-2</v>
      </c>
      <c r="O165" s="348">
        <f>O146-O164</f>
        <v>20.386869814999855</v>
      </c>
      <c r="P165" s="348"/>
      <c r="Q165" s="348"/>
    </row>
    <row r="166" spans="1:89" s="338" customFormat="1" ht="18" customHeight="1" outlineLevel="1">
      <c r="A166" s="332" t="s">
        <v>531</v>
      </c>
      <c r="B166" s="333" t="s">
        <v>863</v>
      </c>
      <c r="C166" s="334" t="s">
        <v>286</v>
      </c>
      <c r="D166" s="352" t="s">
        <v>590</v>
      </c>
      <c r="E166" s="352" t="s">
        <v>590</v>
      </c>
      <c r="F166" s="352" t="s">
        <v>590</v>
      </c>
      <c r="G166" s="352" t="s">
        <v>590</v>
      </c>
      <c r="H166" s="352" t="s">
        <v>590</v>
      </c>
      <c r="I166" s="352" t="s">
        <v>590</v>
      </c>
      <c r="J166" s="352" t="s">
        <v>590</v>
      </c>
      <c r="K166" s="352" t="s">
        <v>590</v>
      </c>
      <c r="L166" s="352" t="s">
        <v>590</v>
      </c>
      <c r="M166" s="352" t="s">
        <v>590</v>
      </c>
      <c r="N166" s="352" t="s">
        <v>590</v>
      </c>
      <c r="O166" s="352" t="s">
        <v>590</v>
      </c>
      <c r="P166" s="337" t="s">
        <v>590</v>
      </c>
      <c r="Q166" s="337" t="s">
        <v>590</v>
      </c>
      <c r="R166" s="306"/>
      <c r="S166" s="306"/>
      <c r="T166" s="306"/>
      <c r="U166" s="306"/>
      <c r="V166" s="306"/>
      <c r="W166" s="306"/>
      <c r="X166" s="306"/>
      <c r="Y166" s="306"/>
      <c r="Z166" s="306"/>
      <c r="AA166" s="306"/>
      <c r="AB166" s="306"/>
      <c r="AC166" s="306"/>
      <c r="AD166" s="306"/>
      <c r="AE166" s="306"/>
      <c r="AF166" s="306"/>
      <c r="AG166" s="306"/>
      <c r="AH166" s="306"/>
      <c r="AI166" s="306"/>
      <c r="AJ166" s="306"/>
      <c r="AK166" s="306"/>
      <c r="AL166" s="306"/>
      <c r="AM166" s="306"/>
      <c r="AN166" s="306"/>
      <c r="AO166" s="306"/>
      <c r="AP166" s="306"/>
      <c r="AQ166" s="306"/>
      <c r="AR166" s="306"/>
      <c r="AS166" s="306"/>
      <c r="AT166" s="306"/>
      <c r="AU166" s="306"/>
      <c r="AV166" s="306"/>
      <c r="AW166" s="306"/>
      <c r="AX166" s="306"/>
      <c r="AY166" s="306"/>
      <c r="AZ166" s="306"/>
      <c r="BA166" s="306"/>
      <c r="BB166" s="306"/>
      <c r="BC166" s="306"/>
      <c r="BD166" s="306"/>
      <c r="BE166" s="306"/>
      <c r="BF166" s="306"/>
      <c r="BG166" s="306"/>
      <c r="BH166" s="306"/>
      <c r="BI166" s="306"/>
      <c r="BJ166" s="306"/>
      <c r="BK166" s="306"/>
      <c r="BL166" s="306"/>
      <c r="BM166" s="306"/>
      <c r="BN166" s="306"/>
      <c r="BO166" s="306"/>
      <c r="BP166" s="306"/>
      <c r="BQ166" s="306"/>
      <c r="BR166" s="306"/>
      <c r="BS166" s="306"/>
      <c r="BT166" s="306"/>
      <c r="BU166" s="306"/>
      <c r="BV166" s="306"/>
      <c r="BW166" s="306"/>
      <c r="BX166" s="306"/>
      <c r="BY166" s="306"/>
      <c r="BZ166" s="306"/>
      <c r="CA166" s="306"/>
      <c r="CB166" s="306"/>
      <c r="CC166" s="306"/>
      <c r="CD166" s="306"/>
      <c r="CE166" s="306"/>
      <c r="CF166" s="306"/>
      <c r="CG166" s="306"/>
      <c r="CH166" s="306"/>
      <c r="CI166" s="306"/>
      <c r="CJ166" s="306"/>
      <c r="CK166" s="306"/>
    </row>
    <row r="167" spans="1:89" s="300" customFormat="1" ht="37.5" customHeight="1" outlineLevel="1">
      <c r="A167" s="315" t="s">
        <v>532</v>
      </c>
      <c r="B167" s="285" t="s">
        <v>1148</v>
      </c>
      <c r="C167" s="316" t="s">
        <v>748</v>
      </c>
      <c r="D167" s="348">
        <f t="shared" ref="D167:K167" si="122">D116+D108+D65</f>
        <v>54.04296356999987</v>
      </c>
      <c r="E167" s="348">
        <f t="shared" si="122"/>
        <v>71.353952100000456</v>
      </c>
      <c r="F167" s="348">
        <f t="shared" si="122"/>
        <v>-16.697539074677167</v>
      </c>
      <c r="G167" s="348">
        <f t="shared" si="122"/>
        <v>-101.1664171099998</v>
      </c>
      <c r="H167" s="348">
        <f t="shared" si="122"/>
        <v>42.892073131616797</v>
      </c>
      <c r="I167" s="348">
        <f t="shared" si="122"/>
        <v>-44.674536010000075</v>
      </c>
      <c r="J167" s="348">
        <f t="shared" si="122"/>
        <v>47.169976461874477</v>
      </c>
      <c r="K167" s="348">
        <f t="shared" si="122"/>
        <v>56.593080610000321</v>
      </c>
      <c r="L167" s="348">
        <f>L116+L108+L65</f>
        <v>36.087001653675408</v>
      </c>
      <c r="M167" s="348">
        <f>M116+M108+M65</f>
        <v>109.49263278999992</v>
      </c>
      <c r="N167" s="348">
        <f>N116+N108+N65</f>
        <v>104.44822051169017</v>
      </c>
      <c r="O167" s="348">
        <f>O116+O108+O65</f>
        <v>158.19727411999975</v>
      </c>
      <c r="P167" s="324"/>
      <c r="Q167" s="324"/>
    </row>
    <row r="168" spans="1:89" s="300" customFormat="1" ht="18" customHeight="1" outlineLevel="1">
      <c r="A168" s="315" t="s">
        <v>533</v>
      </c>
      <c r="B168" s="285" t="s">
        <v>1017</v>
      </c>
      <c r="C168" s="316" t="s">
        <v>748</v>
      </c>
      <c r="D168" s="342" t="s">
        <v>443</v>
      </c>
      <c r="E168" s="342" t="s">
        <v>443</v>
      </c>
      <c r="F168" s="342" t="s">
        <v>443</v>
      </c>
      <c r="G168" s="342" t="s">
        <v>443</v>
      </c>
      <c r="H168" s="342" t="s">
        <v>443</v>
      </c>
      <c r="I168" s="342" t="s">
        <v>443</v>
      </c>
      <c r="J168" s="342" t="s">
        <v>443</v>
      </c>
      <c r="K168" s="342" t="s">
        <v>443</v>
      </c>
      <c r="L168" s="342" t="s">
        <v>443</v>
      </c>
      <c r="M168" s="342" t="s">
        <v>443</v>
      </c>
      <c r="N168" s="342" t="s">
        <v>443</v>
      </c>
      <c r="O168" s="342" t="s">
        <v>443</v>
      </c>
      <c r="P168" s="342" t="s">
        <v>443</v>
      </c>
      <c r="Q168" s="342" t="s">
        <v>443</v>
      </c>
    </row>
    <row r="169" spans="1:89" s="300" customFormat="1" ht="18" customHeight="1" outlineLevel="1">
      <c r="A169" s="315" t="s">
        <v>923</v>
      </c>
      <c r="B169" s="141" t="s">
        <v>944</v>
      </c>
      <c r="C169" s="316" t="s">
        <v>748</v>
      </c>
      <c r="D169" s="342" t="s">
        <v>443</v>
      </c>
      <c r="E169" s="342" t="s">
        <v>443</v>
      </c>
      <c r="F169" s="342" t="s">
        <v>443</v>
      </c>
      <c r="G169" s="342" t="s">
        <v>443</v>
      </c>
      <c r="H169" s="342" t="s">
        <v>443</v>
      </c>
      <c r="I169" s="342" t="s">
        <v>443</v>
      </c>
      <c r="J169" s="342" t="s">
        <v>443</v>
      </c>
      <c r="K169" s="342" t="s">
        <v>443</v>
      </c>
      <c r="L169" s="342" t="s">
        <v>443</v>
      </c>
      <c r="M169" s="342" t="s">
        <v>443</v>
      </c>
      <c r="N169" s="342" t="s">
        <v>443</v>
      </c>
      <c r="O169" s="342" t="s">
        <v>443</v>
      </c>
      <c r="P169" s="342" t="s">
        <v>443</v>
      </c>
      <c r="Q169" s="342" t="s">
        <v>443</v>
      </c>
    </row>
    <row r="170" spans="1:89" s="300" customFormat="1" ht="18" customHeight="1" outlineLevel="1">
      <c r="A170" s="315" t="s">
        <v>636</v>
      </c>
      <c r="B170" s="285" t="s">
        <v>1061</v>
      </c>
      <c r="C170" s="316" t="s">
        <v>748</v>
      </c>
      <c r="D170" s="342" t="s">
        <v>443</v>
      </c>
      <c r="E170" s="342" t="s">
        <v>443</v>
      </c>
      <c r="F170" s="342" t="s">
        <v>443</v>
      </c>
      <c r="G170" s="342" t="s">
        <v>443</v>
      </c>
      <c r="H170" s="342" t="s">
        <v>443</v>
      </c>
      <c r="I170" s="342" t="s">
        <v>443</v>
      </c>
      <c r="J170" s="342" t="s">
        <v>443</v>
      </c>
      <c r="K170" s="342" t="s">
        <v>443</v>
      </c>
      <c r="L170" s="342" t="s">
        <v>443</v>
      </c>
      <c r="M170" s="342" t="s">
        <v>443</v>
      </c>
      <c r="N170" s="342" t="s">
        <v>443</v>
      </c>
      <c r="O170" s="342" t="s">
        <v>443</v>
      </c>
      <c r="P170" s="342" t="s">
        <v>443</v>
      </c>
      <c r="Q170" s="342" t="s">
        <v>443</v>
      </c>
    </row>
    <row r="171" spans="1:89" s="300" customFormat="1" ht="18" customHeight="1" outlineLevel="1">
      <c r="A171" s="315" t="s">
        <v>924</v>
      </c>
      <c r="B171" s="141" t="s">
        <v>945</v>
      </c>
      <c r="C171" s="316" t="s">
        <v>748</v>
      </c>
      <c r="D171" s="342" t="s">
        <v>443</v>
      </c>
      <c r="E171" s="342" t="s">
        <v>443</v>
      </c>
      <c r="F171" s="342" t="s">
        <v>443</v>
      </c>
      <c r="G171" s="342" t="s">
        <v>443</v>
      </c>
      <c r="H171" s="342" t="s">
        <v>443</v>
      </c>
      <c r="I171" s="342" t="s">
        <v>443</v>
      </c>
      <c r="J171" s="342" t="s">
        <v>443</v>
      </c>
      <c r="K171" s="342" t="s">
        <v>443</v>
      </c>
      <c r="L171" s="342" t="s">
        <v>443</v>
      </c>
      <c r="M171" s="342" t="s">
        <v>443</v>
      </c>
      <c r="N171" s="342" t="s">
        <v>443</v>
      </c>
      <c r="O171" s="342" t="s">
        <v>443</v>
      </c>
      <c r="P171" s="342" t="s">
        <v>443</v>
      </c>
      <c r="Q171" s="342" t="s">
        <v>443</v>
      </c>
    </row>
    <row r="172" spans="1:89" s="300" customFormat="1" ht="31.5" outlineLevel="1">
      <c r="A172" s="315" t="s">
        <v>637</v>
      </c>
      <c r="B172" s="285" t="s">
        <v>1147</v>
      </c>
      <c r="C172" s="316" t="s">
        <v>286</v>
      </c>
      <c r="D172" s="350"/>
      <c r="E172" s="350"/>
      <c r="F172" s="350"/>
      <c r="G172" s="350"/>
      <c r="H172" s="350"/>
      <c r="I172" s="350"/>
      <c r="J172" s="350"/>
      <c r="K172" s="350"/>
      <c r="L172" s="350"/>
      <c r="M172" s="350"/>
      <c r="N172" s="350"/>
      <c r="O172" s="350"/>
      <c r="P172" s="326"/>
      <c r="Q172" s="326"/>
    </row>
    <row r="173" spans="1:89" s="300" customFormat="1">
      <c r="A173" s="380" t="s">
        <v>1135</v>
      </c>
      <c r="B173" s="380"/>
      <c r="C173" s="380"/>
      <c r="D173" s="380"/>
      <c r="E173" s="380"/>
      <c r="F173" s="380"/>
      <c r="G173" s="380"/>
      <c r="H173" s="380"/>
      <c r="I173" s="380"/>
      <c r="J173" s="380"/>
      <c r="K173" s="380"/>
      <c r="L173" s="380"/>
      <c r="M173" s="380"/>
      <c r="N173" s="380"/>
      <c r="O173" s="380"/>
      <c r="P173" s="380"/>
      <c r="Q173" s="380"/>
    </row>
    <row r="174" spans="1:89" s="300" customFormat="1" ht="22.9" customHeight="1">
      <c r="A174" s="315" t="s">
        <v>534</v>
      </c>
      <c r="B174" s="297" t="s">
        <v>1018</v>
      </c>
      <c r="C174" s="316" t="s">
        <v>748</v>
      </c>
      <c r="D174" s="316">
        <f t="shared" ref="D174" si="123">D175+D179+D180+D181+D182+D183+D184+D185+D188+D191</f>
        <v>0</v>
      </c>
      <c r="E174" s="388">
        <v>1836.855</v>
      </c>
      <c r="F174" s="388">
        <v>2156.3890000000001</v>
      </c>
      <c r="G174" s="388">
        <v>2110.4560000000001</v>
      </c>
      <c r="H174" s="388">
        <f>H175+H179+H180+H181+H182+H183+H184+H185+H188+H191</f>
        <v>2100.7000000000003</v>
      </c>
      <c r="I174" s="388">
        <f t="shared" ref="I174" si="124">I175+I179+I180+I181+I182+I183+I184+I185+I188+I191</f>
        <v>2006.1999999999998</v>
      </c>
      <c r="J174" s="388">
        <v>2261.5</v>
      </c>
      <c r="K174" s="388">
        <v>2342.5</v>
      </c>
      <c r="L174" s="388">
        <v>2316.9</v>
      </c>
      <c r="M174" s="388">
        <v>2398.2999999999997</v>
      </c>
      <c r="N174" s="388">
        <v>2579.1</v>
      </c>
      <c r="O174" s="388">
        <v>3017.1000000000004</v>
      </c>
      <c r="P174" s="388">
        <f>H174+J174+L174+N174</f>
        <v>9258.2000000000007</v>
      </c>
      <c r="Q174" s="388">
        <f>I174+K174+M174+O174</f>
        <v>9764.1</v>
      </c>
    </row>
    <row r="175" spans="1:89" s="300" customFormat="1">
      <c r="A175" s="315" t="s">
        <v>535</v>
      </c>
      <c r="B175" s="282" t="s">
        <v>1007</v>
      </c>
      <c r="C175" s="316" t="s">
        <v>748</v>
      </c>
      <c r="D175" s="316"/>
      <c r="E175" s="388"/>
      <c r="F175" s="388"/>
      <c r="G175" s="388"/>
      <c r="H175" s="388"/>
      <c r="I175" s="388"/>
      <c r="J175" s="388"/>
      <c r="K175" s="388"/>
      <c r="L175" s="388"/>
      <c r="M175" s="388"/>
      <c r="N175" s="388"/>
      <c r="O175" s="388"/>
      <c r="P175" s="388"/>
      <c r="Q175" s="388"/>
    </row>
    <row r="176" spans="1:89" s="300" customFormat="1" ht="31.5">
      <c r="A176" s="315" t="s">
        <v>886</v>
      </c>
      <c r="B176" s="141" t="s">
        <v>897</v>
      </c>
      <c r="C176" s="316" t="s">
        <v>748</v>
      </c>
      <c r="D176" s="316"/>
      <c r="E176" s="388"/>
      <c r="F176" s="388"/>
      <c r="G176" s="388"/>
      <c r="H176" s="388"/>
      <c r="I176" s="388"/>
      <c r="J176" s="388"/>
      <c r="K176" s="388"/>
      <c r="L176" s="388"/>
      <c r="M176" s="388"/>
      <c r="N176" s="388"/>
      <c r="O176" s="388"/>
      <c r="P176" s="388"/>
      <c r="Q176" s="388"/>
    </row>
    <row r="177" spans="1:17" s="300" customFormat="1" ht="31.5">
      <c r="A177" s="315" t="s">
        <v>887</v>
      </c>
      <c r="B177" s="141" t="s">
        <v>898</v>
      </c>
      <c r="C177" s="316" t="s">
        <v>748</v>
      </c>
      <c r="D177" s="316"/>
      <c r="E177" s="388"/>
      <c r="F177" s="388"/>
      <c r="G177" s="388"/>
      <c r="H177" s="388"/>
      <c r="I177" s="388"/>
      <c r="J177" s="388"/>
      <c r="K177" s="388"/>
      <c r="L177" s="388"/>
      <c r="M177" s="388"/>
      <c r="N177" s="388"/>
      <c r="O177" s="388"/>
      <c r="P177" s="388"/>
      <c r="Q177" s="388"/>
    </row>
    <row r="178" spans="1:17" s="300" customFormat="1" ht="31.5">
      <c r="A178" s="315" t="s">
        <v>988</v>
      </c>
      <c r="B178" s="141" t="s">
        <v>883</v>
      </c>
      <c r="C178" s="316" t="s">
        <v>748</v>
      </c>
      <c r="D178" s="316"/>
      <c r="E178" s="388"/>
      <c r="F178" s="388"/>
      <c r="G178" s="388"/>
      <c r="H178" s="388"/>
      <c r="I178" s="388"/>
      <c r="J178" s="388"/>
      <c r="K178" s="388"/>
      <c r="L178" s="388"/>
      <c r="M178" s="388"/>
      <c r="N178" s="388"/>
      <c r="O178" s="388"/>
      <c r="P178" s="388"/>
      <c r="Q178" s="388"/>
    </row>
    <row r="179" spans="1:17" s="300" customFormat="1">
      <c r="A179" s="315" t="s">
        <v>536</v>
      </c>
      <c r="B179" s="282" t="s">
        <v>1044</v>
      </c>
      <c r="C179" s="316" t="s">
        <v>748</v>
      </c>
      <c r="D179" s="316"/>
      <c r="E179" s="388">
        <v>1357.854</v>
      </c>
      <c r="F179" s="388">
        <v>1463.4549999999999</v>
      </c>
      <c r="G179" s="388">
        <v>1399.723</v>
      </c>
      <c r="H179" s="388">
        <v>1373</v>
      </c>
      <c r="I179" s="388">
        <v>1139.0999999999999</v>
      </c>
      <c r="J179" s="388">
        <v>1453.5</v>
      </c>
      <c r="K179" s="388">
        <v>1512</v>
      </c>
      <c r="L179" s="388">
        <v>1540</v>
      </c>
      <c r="M179" s="388">
        <v>1623.8</v>
      </c>
      <c r="N179" s="388">
        <v>1746</v>
      </c>
      <c r="O179" s="388">
        <v>1970.2</v>
      </c>
      <c r="P179" s="388">
        <f t="shared" ref="P179:P182" si="125">H179+J179+L179+N179</f>
        <v>6112.5</v>
      </c>
      <c r="Q179" s="388">
        <f t="shared" ref="Q179:Q182" si="126">I179+K179+M179+O179</f>
        <v>6245.0999999999995</v>
      </c>
    </row>
    <row r="180" spans="1:17" s="300" customFormat="1">
      <c r="A180" s="315" t="s">
        <v>648</v>
      </c>
      <c r="B180" s="282" t="s">
        <v>937</v>
      </c>
      <c r="C180" s="316" t="s">
        <v>748</v>
      </c>
      <c r="D180" s="316"/>
      <c r="E180" s="388">
        <v>179.142</v>
      </c>
      <c r="F180" s="388">
        <v>412.91300000000001</v>
      </c>
      <c r="G180" s="388">
        <v>421.87799999999999</v>
      </c>
      <c r="H180" s="388">
        <v>452.7</v>
      </c>
      <c r="I180" s="388">
        <v>443.7</v>
      </c>
      <c r="J180" s="388">
        <v>461.2</v>
      </c>
      <c r="K180" s="388">
        <v>495.5</v>
      </c>
      <c r="L180" s="388">
        <v>462.9</v>
      </c>
      <c r="M180" s="388">
        <v>490.9</v>
      </c>
      <c r="N180" s="388">
        <v>552.5</v>
      </c>
      <c r="O180" s="388">
        <v>572</v>
      </c>
      <c r="P180" s="388">
        <f t="shared" si="125"/>
        <v>1929.3</v>
      </c>
      <c r="Q180" s="388">
        <f t="shared" si="126"/>
        <v>2002.1</v>
      </c>
    </row>
    <row r="181" spans="1:17" s="300" customFormat="1">
      <c r="A181" s="315" t="s">
        <v>770</v>
      </c>
      <c r="B181" s="282" t="s">
        <v>1045</v>
      </c>
      <c r="C181" s="316" t="s">
        <v>748</v>
      </c>
      <c r="D181" s="316"/>
      <c r="E181" s="388"/>
      <c r="F181" s="388"/>
      <c r="G181" s="388"/>
      <c r="H181" s="388"/>
      <c r="I181" s="388"/>
      <c r="J181" s="388"/>
      <c r="K181" s="388"/>
      <c r="L181" s="388"/>
      <c r="M181" s="388"/>
      <c r="N181" s="388"/>
      <c r="O181" s="388"/>
      <c r="P181" s="388"/>
      <c r="Q181" s="388"/>
    </row>
    <row r="182" spans="1:17" s="300" customFormat="1">
      <c r="A182" s="315" t="s">
        <v>771</v>
      </c>
      <c r="B182" s="282" t="s">
        <v>938</v>
      </c>
      <c r="C182" s="316" t="s">
        <v>748</v>
      </c>
      <c r="D182" s="316"/>
      <c r="E182" s="388">
        <v>11.964</v>
      </c>
      <c r="F182" s="388">
        <v>2.1920000000000002</v>
      </c>
      <c r="G182" s="388">
        <v>12.447800000000001</v>
      </c>
      <c r="H182" s="388">
        <v>3.4</v>
      </c>
      <c r="I182" s="388">
        <v>15.3</v>
      </c>
      <c r="J182" s="388">
        <v>0.4</v>
      </c>
      <c r="K182" s="388">
        <v>11.2</v>
      </c>
      <c r="L182" s="388">
        <v>0.4</v>
      </c>
      <c r="M182" s="388">
        <v>10.5</v>
      </c>
      <c r="N182" s="388">
        <v>0</v>
      </c>
      <c r="O182" s="388">
        <v>100.6</v>
      </c>
      <c r="P182" s="388">
        <f t="shared" si="125"/>
        <v>4.2</v>
      </c>
      <c r="Q182" s="388">
        <f t="shared" si="126"/>
        <v>137.6</v>
      </c>
    </row>
    <row r="183" spans="1:17" s="300" customFormat="1">
      <c r="A183" s="315" t="s">
        <v>772</v>
      </c>
      <c r="B183" s="282" t="s">
        <v>939</v>
      </c>
      <c r="C183" s="316" t="s">
        <v>748</v>
      </c>
      <c r="D183" s="316"/>
      <c r="E183" s="388"/>
      <c r="F183" s="388"/>
      <c r="G183" s="388"/>
      <c r="H183" s="388"/>
      <c r="I183" s="388"/>
      <c r="J183" s="388"/>
      <c r="K183" s="388"/>
      <c r="L183" s="388"/>
      <c r="M183" s="388"/>
      <c r="N183" s="388"/>
      <c r="O183" s="388"/>
      <c r="P183" s="388"/>
      <c r="Q183" s="388"/>
    </row>
    <row r="184" spans="1:17" s="300" customFormat="1">
      <c r="A184" s="315" t="s">
        <v>773</v>
      </c>
      <c r="B184" s="282" t="s">
        <v>1052</v>
      </c>
      <c r="C184" s="316" t="s">
        <v>748</v>
      </c>
      <c r="D184" s="316"/>
      <c r="E184" s="388"/>
      <c r="F184" s="388"/>
      <c r="G184" s="388"/>
      <c r="H184" s="388"/>
      <c r="I184" s="388"/>
      <c r="J184" s="388"/>
      <c r="K184" s="388"/>
      <c r="L184" s="388"/>
      <c r="M184" s="388"/>
      <c r="N184" s="388"/>
      <c r="O184" s="388"/>
      <c r="P184" s="388"/>
      <c r="Q184" s="388"/>
    </row>
    <row r="185" spans="1:17" s="300" customFormat="1" ht="31.5">
      <c r="A185" s="315" t="s">
        <v>774</v>
      </c>
      <c r="B185" s="283" t="s">
        <v>817</v>
      </c>
      <c r="C185" s="316" t="s">
        <v>748</v>
      </c>
      <c r="D185" s="316"/>
      <c r="E185" s="388"/>
      <c r="F185" s="388"/>
      <c r="G185" s="388"/>
      <c r="H185" s="388"/>
      <c r="I185" s="388"/>
      <c r="J185" s="388"/>
      <c r="K185" s="388"/>
      <c r="L185" s="388"/>
      <c r="M185" s="388"/>
      <c r="N185" s="388"/>
      <c r="O185" s="388"/>
      <c r="P185" s="388"/>
      <c r="Q185" s="388"/>
    </row>
    <row r="186" spans="1:17" s="300" customFormat="1">
      <c r="A186" s="315" t="s">
        <v>989</v>
      </c>
      <c r="B186" s="284" t="s">
        <v>643</v>
      </c>
      <c r="C186" s="316" t="s">
        <v>748</v>
      </c>
      <c r="D186" s="316"/>
      <c r="E186" s="388"/>
      <c r="F186" s="388"/>
      <c r="G186" s="388"/>
      <c r="H186" s="388"/>
      <c r="I186" s="388"/>
      <c r="J186" s="388"/>
      <c r="K186" s="388"/>
      <c r="L186" s="388"/>
      <c r="M186" s="388"/>
      <c r="N186" s="388"/>
      <c r="O186" s="388"/>
      <c r="P186" s="388"/>
      <c r="Q186" s="388"/>
    </row>
    <row r="187" spans="1:17" s="300" customFormat="1">
      <c r="A187" s="315" t="s">
        <v>990</v>
      </c>
      <c r="B187" s="284" t="s">
        <v>631</v>
      </c>
      <c r="C187" s="316" t="s">
        <v>748</v>
      </c>
      <c r="D187" s="316"/>
      <c r="E187" s="388"/>
      <c r="F187" s="388"/>
      <c r="G187" s="388"/>
      <c r="H187" s="388"/>
      <c r="I187" s="388"/>
      <c r="J187" s="388"/>
      <c r="K187" s="388"/>
      <c r="L187" s="388"/>
      <c r="M187" s="388"/>
      <c r="N187" s="388"/>
      <c r="O187" s="388"/>
      <c r="P187" s="388"/>
      <c r="Q187" s="388"/>
    </row>
    <row r="188" spans="1:17" s="300" customFormat="1" ht="31.5">
      <c r="A188" s="315" t="s">
        <v>775</v>
      </c>
      <c r="B188" s="285" t="s">
        <v>1019</v>
      </c>
      <c r="C188" s="316" t="s">
        <v>748</v>
      </c>
      <c r="D188" s="316"/>
      <c r="E188" s="388"/>
      <c r="F188" s="388"/>
      <c r="G188" s="388"/>
      <c r="H188" s="388"/>
      <c r="I188" s="388"/>
      <c r="J188" s="388"/>
      <c r="K188" s="388"/>
      <c r="L188" s="388"/>
      <c r="M188" s="388"/>
      <c r="N188" s="388"/>
      <c r="O188" s="388"/>
      <c r="P188" s="388"/>
      <c r="Q188" s="388"/>
    </row>
    <row r="189" spans="1:17" s="300" customFormat="1">
      <c r="A189" s="315" t="s">
        <v>888</v>
      </c>
      <c r="B189" s="141" t="s">
        <v>921</v>
      </c>
      <c r="C189" s="316" t="s">
        <v>748</v>
      </c>
      <c r="D189" s="316"/>
      <c r="E189" s="388"/>
      <c r="F189" s="388"/>
      <c r="G189" s="388"/>
      <c r="H189" s="388"/>
      <c r="I189" s="388"/>
      <c r="J189" s="388"/>
      <c r="K189" s="388"/>
      <c r="L189" s="388"/>
      <c r="M189" s="388"/>
      <c r="N189" s="388"/>
      <c r="O189" s="388"/>
      <c r="P189" s="388"/>
      <c r="Q189" s="388"/>
    </row>
    <row r="190" spans="1:17" s="300" customFormat="1" ht="31.5">
      <c r="A190" s="315" t="s">
        <v>889</v>
      </c>
      <c r="B190" s="141" t="s">
        <v>922</v>
      </c>
      <c r="C190" s="316" t="s">
        <v>748</v>
      </c>
      <c r="D190" s="316"/>
      <c r="E190" s="388"/>
      <c r="F190" s="388"/>
      <c r="G190" s="388"/>
      <c r="H190" s="388"/>
      <c r="I190" s="388"/>
      <c r="J190" s="388"/>
      <c r="K190" s="388"/>
      <c r="L190" s="388"/>
      <c r="M190" s="388"/>
      <c r="N190" s="388"/>
      <c r="O190" s="388"/>
      <c r="P190" s="388"/>
      <c r="Q190" s="388"/>
    </row>
    <row r="191" spans="1:17" s="300" customFormat="1">
      <c r="A191" s="315" t="s">
        <v>776</v>
      </c>
      <c r="B191" s="282" t="s">
        <v>940</v>
      </c>
      <c r="C191" s="316" t="s">
        <v>748</v>
      </c>
      <c r="D191" s="316"/>
      <c r="E191" s="388">
        <v>287.89499999999998</v>
      </c>
      <c r="F191" s="388">
        <v>277.82900000000018</v>
      </c>
      <c r="G191" s="388">
        <v>276.40720000000022</v>
      </c>
      <c r="H191" s="388">
        <v>271.60000000000002</v>
      </c>
      <c r="I191" s="388">
        <v>408.1</v>
      </c>
      <c r="J191" s="388">
        <v>346.40000000000003</v>
      </c>
      <c r="K191" s="388">
        <v>323.8</v>
      </c>
      <c r="L191" s="388">
        <v>313.60000000000014</v>
      </c>
      <c r="M191" s="388">
        <v>273.0999999999998</v>
      </c>
      <c r="N191" s="388">
        <v>280.59999999999991</v>
      </c>
      <c r="O191" s="388">
        <v>374.3000000000003</v>
      </c>
      <c r="P191" s="388">
        <f t="shared" ref="P191:P209" si="127">H191+J191+L191+N191</f>
        <v>1212.2</v>
      </c>
      <c r="Q191" s="388">
        <f>I191+K191+M191+O191</f>
        <v>1379.3000000000002</v>
      </c>
    </row>
    <row r="192" spans="1:17" s="300" customFormat="1">
      <c r="A192" s="315" t="s">
        <v>537</v>
      </c>
      <c r="B192" s="297" t="s">
        <v>1020</v>
      </c>
      <c r="C192" s="316" t="s">
        <v>748</v>
      </c>
      <c r="D192" s="316">
        <f>D193+D194+D198+D199+D200+D201+D202+D203+D205+D206+D207+D208+D209</f>
        <v>0</v>
      </c>
      <c r="E192" s="388">
        <v>1827.604</v>
      </c>
      <c r="F192" s="388">
        <v>2056.0239999999999</v>
      </c>
      <c r="G192" s="388">
        <v>2068.1239999999998</v>
      </c>
      <c r="H192" s="388">
        <f t="shared" ref="H192:I192" si="128">H193+H194+H198+H199+H200+H201+H202+H203+H205+H206+H207+H208+H209</f>
        <v>2136.5999999999995</v>
      </c>
      <c r="I192" s="388">
        <f t="shared" si="128"/>
        <v>2017.4770000000001</v>
      </c>
      <c r="J192" s="388">
        <v>2259.3000000000002</v>
      </c>
      <c r="K192" s="388">
        <v>2343.2000000000003</v>
      </c>
      <c r="L192" s="388">
        <v>2356.9</v>
      </c>
      <c r="M192" s="388">
        <v>2386.5</v>
      </c>
      <c r="N192" s="388">
        <v>2627.8</v>
      </c>
      <c r="O192" s="388">
        <v>2907.7000000000003</v>
      </c>
      <c r="P192" s="388">
        <f t="shared" si="127"/>
        <v>9380.5999999999985</v>
      </c>
      <c r="Q192" s="388">
        <f t="shared" ref="Q192:Q196" si="129">I192+K192+M192+O192</f>
        <v>9654.8770000000004</v>
      </c>
    </row>
    <row r="193" spans="1:17" s="300" customFormat="1">
      <c r="A193" s="315" t="s">
        <v>538</v>
      </c>
      <c r="B193" s="285" t="s">
        <v>864</v>
      </c>
      <c r="C193" s="316" t="s">
        <v>748</v>
      </c>
      <c r="D193" s="316"/>
      <c r="E193" s="388">
        <v>806.19500000000005</v>
      </c>
      <c r="F193" s="388">
        <v>806.96900000000005</v>
      </c>
      <c r="G193" s="388">
        <v>820.202</v>
      </c>
      <c r="H193" s="388">
        <v>724.947</v>
      </c>
      <c r="I193" s="388">
        <v>775.07500000000005</v>
      </c>
      <c r="J193" s="388">
        <v>840</v>
      </c>
      <c r="K193" s="388">
        <v>954.9</v>
      </c>
      <c r="L193" s="388">
        <v>848</v>
      </c>
      <c r="M193" s="388">
        <v>950.8</v>
      </c>
      <c r="N193" s="388">
        <v>963</v>
      </c>
      <c r="O193" s="388">
        <v>1081.0999999999999</v>
      </c>
      <c r="P193" s="388">
        <f t="shared" si="127"/>
        <v>3375.9470000000001</v>
      </c>
      <c r="Q193" s="388">
        <f t="shared" si="129"/>
        <v>3761.8749999999995</v>
      </c>
    </row>
    <row r="194" spans="1:17" s="300" customFormat="1">
      <c r="A194" s="315" t="s">
        <v>539</v>
      </c>
      <c r="B194" s="285" t="s">
        <v>1021</v>
      </c>
      <c r="C194" s="316" t="s">
        <v>748</v>
      </c>
      <c r="D194" s="316"/>
      <c r="E194" s="388">
        <v>233.07499999999999</v>
      </c>
      <c r="F194" s="388">
        <v>257.43400000000003</v>
      </c>
      <c r="G194" s="388">
        <v>271.82900000000001</v>
      </c>
      <c r="H194" s="388">
        <v>295.84699999999998</v>
      </c>
      <c r="I194" s="388">
        <v>266.42700000000002</v>
      </c>
      <c r="J194" s="388">
        <v>264.39999999999998</v>
      </c>
      <c r="K194" s="388">
        <v>283.5</v>
      </c>
      <c r="L194" s="388">
        <v>300.2</v>
      </c>
      <c r="M194" s="388">
        <v>282.2</v>
      </c>
      <c r="N194" s="388">
        <v>345.2</v>
      </c>
      <c r="O194" s="388">
        <v>330.7</v>
      </c>
      <c r="P194" s="388">
        <f t="shared" si="127"/>
        <v>1205.6469999999999</v>
      </c>
      <c r="Q194" s="388">
        <f t="shared" si="129"/>
        <v>1162.827</v>
      </c>
    </row>
    <row r="195" spans="1:17" s="300" customFormat="1">
      <c r="A195" s="315" t="s">
        <v>540</v>
      </c>
      <c r="B195" s="141" t="s">
        <v>638</v>
      </c>
      <c r="C195" s="316" t="s">
        <v>748</v>
      </c>
      <c r="D195" s="316"/>
      <c r="E195" s="388"/>
      <c r="F195" s="388"/>
      <c r="G195" s="388"/>
      <c r="H195" s="388"/>
      <c r="I195" s="388"/>
      <c r="J195" s="388"/>
      <c r="K195" s="388"/>
      <c r="L195" s="388"/>
      <c r="M195" s="388"/>
      <c r="N195" s="388"/>
      <c r="O195" s="388"/>
      <c r="P195" s="388">
        <f t="shared" si="127"/>
        <v>0</v>
      </c>
      <c r="Q195" s="388">
        <f t="shared" si="129"/>
        <v>0</v>
      </c>
    </row>
    <row r="196" spans="1:17" s="300" customFormat="1">
      <c r="A196" s="315" t="s">
        <v>541</v>
      </c>
      <c r="B196" s="141" t="s">
        <v>865</v>
      </c>
      <c r="C196" s="316" t="s">
        <v>748</v>
      </c>
      <c r="D196" s="316"/>
      <c r="E196" s="388">
        <v>233.07499999999999</v>
      </c>
      <c r="F196" s="388">
        <v>257.43400000000003</v>
      </c>
      <c r="G196" s="388">
        <v>271.82900000000001</v>
      </c>
      <c r="H196" s="388">
        <v>295.84699999999998</v>
      </c>
      <c r="I196" s="388">
        <v>266.42700000000002</v>
      </c>
      <c r="J196" s="388">
        <v>264.39999999999998</v>
      </c>
      <c r="K196" s="388">
        <v>283.5</v>
      </c>
      <c r="L196" s="388">
        <v>300.2</v>
      </c>
      <c r="M196" s="388">
        <v>282.2</v>
      </c>
      <c r="N196" s="388">
        <v>345.2</v>
      </c>
      <c r="O196" s="388">
        <v>330.7</v>
      </c>
      <c r="P196" s="388">
        <f t="shared" si="127"/>
        <v>1205.6469999999999</v>
      </c>
      <c r="Q196" s="388">
        <f t="shared" si="129"/>
        <v>1162.827</v>
      </c>
    </row>
    <row r="197" spans="1:17" s="300" customFormat="1">
      <c r="A197" s="315" t="s">
        <v>797</v>
      </c>
      <c r="B197" s="141" t="s">
        <v>798</v>
      </c>
      <c r="C197" s="316" t="s">
        <v>748</v>
      </c>
      <c r="D197" s="316"/>
      <c r="E197" s="388"/>
      <c r="F197" s="388"/>
      <c r="G197" s="388"/>
      <c r="H197" s="388"/>
      <c r="I197" s="388"/>
      <c r="J197" s="388"/>
      <c r="K197" s="388"/>
      <c r="L197" s="388"/>
      <c r="M197" s="388"/>
      <c r="N197" s="388"/>
      <c r="O197" s="388"/>
      <c r="P197" s="388"/>
      <c r="Q197" s="388"/>
    </row>
    <row r="198" spans="1:17" s="300" customFormat="1" ht="31.5">
      <c r="A198" s="315" t="s">
        <v>542</v>
      </c>
      <c r="B198" s="285" t="s">
        <v>901</v>
      </c>
      <c r="C198" s="316" t="s">
        <v>748</v>
      </c>
      <c r="D198" s="316"/>
      <c r="E198" s="388"/>
      <c r="F198" s="388"/>
      <c r="G198" s="388"/>
      <c r="H198" s="388"/>
      <c r="I198" s="388"/>
      <c r="J198" s="388"/>
      <c r="K198" s="388"/>
      <c r="L198" s="388"/>
      <c r="M198" s="388"/>
      <c r="N198" s="388"/>
      <c r="O198" s="388"/>
      <c r="P198" s="388"/>
      <c r="Q198" s="388"/>
    </row>
    <row r="199" spans="1:17" s="300" customFormat="1" ht="31.5">
      <c r="A199" s="315" t="s">
        <v>649</v>
      </c>
      <c r="B199" s="285" t="s">
        <v>1062</v>
      </c>
      <c r="C199" s="316" t="s">
        <v>748</v>
      </c>
      <c r="D199" s="316"/>
      <c r="E199" s="388"/>
      <c r="F199" s="388"/>
      <c r="G199" s="388"/>
      <c r="H199" s="388"/>
      <c r="I199" s="388"/>
      <c r="J199" s="388"/>
      <c r="K199" s="388"/>
      <c r="L199" s="388"/>
      <c r="M199" s="388"/>
      <c r="N199" s="388"/>
      <c r="O199" s="388"/>
      <c r="P199" s="388"/>
      <c r="Q199" s="388"/>
    </row>
    <row r="200" spans="1:17" s="300" customFormat="1">
      <c r="A200" s="315" t="s">
        <v>650</v>
      </c>
      <c r="B200" s="285" t="s">
        <v>1048</v>
      </c>
      <c r="C200" s="316" t="s">
        <v>748</v>
      </c>
      <c r="D200" s="316"/>
      <c r="E200" s="388">
        <v>3.706</v>
      </c>
      <c r="F200" s="388"/>
      <c r="G200" s="388"/>
      <c r="H200" s="388"/>
      <c r="I200" s="388"/>
      <c r="J200" s="388"/>
      <c r="K200" s="388"/>
      <c r="L200" s="388"/>
      <c r="M200" s="388"/>
      <c r="N200" s="388"/>
      <c r="O200" s="388"/>
      <c r="P200" s="388"/>
      <c r="Q200" s="388"/>
    </row>
    <row r="201" spans="1:17" s="300" customFormat="1">
      <c r="A201" s="315" t="s">
        <v>651</v>
      </c>
      <c r="B201" s="285" t="s">
        <v>639</v>
      </c>
      <c r="C201" s="316" t="s">
        <v>748</v>
      </c>
      <c r="D201" s="316"/>
      <c r="E201" s="388">
        <v>311.79300000000001</v>
      </c>
      <c r="F201" s="388">
        <v>320.32799999999997</v>
      </c>
      <c r="G201" s="388">
        <v>307.96499999999997</v>
      </c>
      <c r="H201" s="388">
        <v>306.64100000000002</v>
      </c>
      <c r="I201" s="388">
        <v>285.12200000000001</v>
      </c>
      <c r="J201" s="388">
        <v>313.10000000000002</v>
      </c>
      <c r="K201" s="388">
        <v>306.2</v>
      </c>
      <c r="L201" s="388">
        <v>366.2</v>
      </c>
      <c r="M201" s="388">
        <v>346.6</v>
      </c>
      <c r="N201" s="388">
        <v>415.7</v>
      </c>
      <c r="O201" s="388">
        <v>379.5</v>
      </c>
      <c r="P201" s="388">
        <f t="shared" si="127"/>
        <v>1401.6410000000001</v>
      </c>
      <c r="Q201" s="388">
        <f t="shared" ref="Q201:Q209" si="130">I201+K201+M201+O201</f>
        <v>1317.422</v>
      </c>
    </row>
    <row r="202" spans="1:17" s="300" customFormat="1">
      <c r="A202" s="315" t="s">
        <v>652</v>
      </c>
      <c r="B202" s="285" t="s">
        <v>823</v>
      </c>
      <c r="C202" s="316" t="s">
        <v>748</v>
      </c>
      <c r="D202" s="316"/>
      <c r="E202" s="388">
        <v>108.28100000000001</v>
      </c>
      <c r="F202" s="388">
        <v>113.545</v>
      </c>
      <c r="G202" s="388">
        <v>105.911</v>
      </c>
      <c r="H202" s="388">
        <v>108.377</v>
      </c>
      <c r="I202" s="388">
        <v>97.364000000000004</v>
      </c>
      <c r="J202" s="388">
        <v>105.6</v>
      </c>
      <c r="K202" s="388">
        <v>106.2</v>
      </c>
      <c r="L202" s="388">
        <v>126.5</v>
      </c>
      <c r="M202" s="388">
        <v>119</v>
      </c>
      <c r="N202" s="388">
        <v>128</v>
      </c>
      <c r="O202" s="388">
        <v>126.6</v>
      </c>
      <c r="P202" s="388">
        <f t="shared" si="127"/>
        <v>468.47699999999998</v>
      </c>
      <c r="Q202" s="388">
        <f t="shared" si="130"/>
        <v>449.16399999999999</v>
      </c>
    </row>
    <row r="203" spans="1:17" s="300" customFormat="1">
      <c r="A203" s="315" t="s">
        <v>790</v>
      </c>
      <c r="B203" s="285" t="s">
        <v>1022</v>
      </c>
      <c r="C203" s="316" t="s">
        <v>748</v>
      </c>
      <c r="D203" s="316"/>
      <c r="E203" s="388">
        <v>152.25599999999997</v>
      </c>
      <c r="F203" s="388">
        <v>97.280999999999992</v>
      </c>
      <c r="G203" s="388">
        <v>168.52499999999998</v>
      </c>
      <c r="H203" s="388">
        <v>202.13400000000001</v>
      </c>
      <c r="I203" s="388">
        <v>157.49600000000001</v>
      </c>
      <c r="J203" s="388">
        <v>186.6</v>
      </c>
      <c r="K203" s="388">
        <v>181.2</v>
      </c>
      <c r="L203" s="388">
        <v>190.7</v>
      </c>
      <c r="M203" s="388">
        <v>215.8</v>
      </c>
      <c r="N203" s="388">
        <v>199.7</v>
      </c>
      <c r="O203" s="388">
        <v>342</v>
      </c>
      <c r="P203" s="388">
        <f t="shared" si="127"/>
        <v>779.13400000000001</v>
      </c>
      <c r="Q203" s="388">
        <f t="shared" si="130"/>
        <v>896.49600000000009</v>
      </c>
    </row>
    <row r="204" spans="1:17" s="300" customFormat="1">
      <c r="A204" s="315" t="s">
        <v>800</v>
      </c>
      <c r="B204" s="141" t="s">
        <v>801</v>
      </c>
      <c r="C204" s="316" t="s">
        <v>748</v>
      </c>
      <c r="D204" s="316"/>
      <c r="E204" s="388">
        <v>11.834</v>
      </c>
      <c r="F204" s="388">
        <v>6.1150000000000002</v>
      </c>
      <c r="G204" s="388">
        <v>16.053000000000001</v>
      </c>
      <c r="H204" s="388">
        <v>39.872</v>
      </c>
      <c r="I204" s="388">
        <v>11.351000000000001</v>
      </c>
      <c r="J204" s="388">
        <v>16.5</v>
      </c>
      <c r="K204" s="388">
        <v>24.3</v>
      </c>
      <c r="L204" s="388">
        <v>25.2</v>
      </c>
      <c r="M204" s="388">
        <v>23.9</v>
      </c>
      <c r="N204" s="388">
        <v>25.2</v>
      </c>
      <c r="O204" s="388">
        <v>93.3</v>
      </c>
      <c r="P204" s="388">
        <f t="shared" si="127"/>
        <v>106.77200000000001</v>
      </c>
      <c r="Q204" s="388">
        <f t="shared" si="130"/>
        <v>152.851</v>
      </c>
    </row>
    <row r="205" spans="1:17" s="300" customFormat="1">
      <c r="A205" s="315" t="s">
        <v>799</v>
      </c>
      <c r="B205" s="285" t="s">
        <v>895</v>
      </c>
      <c r="C205" s="316" t="s">
        <v>748</v>
      </c>
      <c r="D205" s="316"/>
      <c r="E205" s="388">
        <v>103.843</v>
      </c>
      <c r="F205" s="388">
        <v>121.166</v>
      </c>
      <c r="G205" s="388">
        <v>64.792000000000002</v>
      </c>
      <c r="H205" s="388">
        <v>122.752</v>
      </c>
      <c r="I205" s="388">
        <v>95.004000000000005</v>
      </c>
      <c r="J205" s="388">
        <v>130.5</v>
      </c>
      <c r="K205" s="388">
        <v>131</v>
      </c>
      <c r="L205" s="388">
        <v>77.099999999999994</v>
      </c>
      <c r="M205" s="388">
        <v>69.099999999999994</v>
      </c>
      <c r="N205" s="388">
        <v>79.099999999999994</v>
      </c>
      <c r="O205" s="388">
        <v>102</v>
      </c>
      <c r="P205" s="388">
        <f t="shared" si="127"/>
        <v>409.452</v>
      </c>
      <c r="Q205" s="388">
        <f t="shared" si="130"/>
        <v>397.10400000000004</v>
      </c>
    </row>
    <row r="206" spans="1:17" s="300" customFormat="1">
      <c r="A206" s="315" t="s">
        <v>802</v>
      </c>
      <c r="B206" s="285" t="s">
        <v>896</v>
      </c>
      <c r="C206" s="316" t="s">
        <v>748</v>
      </c>
      <c r="D206" s="316"/>
      <c r="E206" s="388">
        <v>6.952</v>
      </c>
      <c r="F206" s="388">
        <v>9.718</v>
      </c>
      <c r="G206" s="388">
        <v>6.1890000000000001</v>
      </c>
      <c r="H206" s="388">
        <v>8.2710000000000008</v>
      </c>
      <c r="I206" s="388">
        <v>2.3250000000000002</v>
      </c>
      <c r="J206" s="388">
        <v>19.600000000000001</v>
      </c>
      <c r="K206" s="388">
        <v>20.7</v>
      </c>
      <c r="L206" s="388">
        <v>32.299999999999997</v>
      </c>
      <c r="M206" s="388">
        <v>20.399999999999999</v>
      </c>
      <c r="N206" s="388">
        <v>17</v>
      </c>
      <c r="O206" s="388">
        <v>28.1</v>
      </c>
      <c r="P206" s="388">
        <f t="shared" si="127"/>
        <v>77.170999999999992</v>
      </c>
      <c r="Q206" s="388">
        <f t="shared" si="130"/>
        <v>71.525000000000006</v>
      </c>
    </row>
    <row r="207" spans="1:17" s="300" customFormat="1">
      <c r="A207" s="315" t="s">
        <v>803</v>
      </c>
      <c r="B207" s="285" t="s">
        <v>805</v>
      </c>
      <c r="C207" s="316" t="s">
        <v>748</v>
      </c>
      <c r="D207" s="316"/>
      <c r="E207" s="388">
        <v>2.629</v>
      </c>
      <c r="F207" s="388">
        <v>0.434</v>
      </c>
      <c r="G207" s="388">
        <v>0.442</v>
      </c>
      <c r="H207" s="388">
        <v>0.53600000000000003</v>
      </c>
      <c r="I207" s="388">
        <v>0.51200000000000001</v>
      </c>
      <c r="J207" s="388">
        <v>0.5</v>
      </c>
      <c r="K207" s="388">
        <v>0.6</v>
      </c>
      <c r="L207" s="388">
        <v>1</v>
      </c>
      <c r="M207" s="388">
        <v>2.9</v>
      </c>
      <c r="N207" s="388">
        <v>0.1</v>
      </c>
      <c r="O207" s="388">
        <v>1.2</v>
      </c>
      <c r="P207" s="388">
        <f t="shared" si="127"/>
        <v>2.1360000000000001</v>
      </c>
      <c r="Q207" s="388">
        <f t="shared" si="130"/>
        <v>5.2120000000000006</v>
      </c>
    </row>
    <row r="208" spans="1:17" s="300" customFormat="1" ht="31.5">
      <c r="A208" s="315" t="s">
        <v>804</v>
      </c>
      <c r="B208" s="285" t="s">
        <v>1002</v>
      </c>
      <c r="C208" s="316" t="s">
        <v>748</v>
      </c>
      <c r="D208" s="316"/>
      <c r="E208" s="388">
        <v>1.373</v>
      </c>
      <c r="F208" s="388">
        <v>1.855</v>
      </c>
      <c r="G208" s="388">
        <v>0.65100000000000002</v>
      </c>
      <c r="H208" s="388">
        <v>1.46</v>
      </c>
      <c r="I208" s="388">
        <v>0.01</v>
      </c>
      <c r="J208" s="388">
        <v>0</v>
      </c>
      <c r="K208" s="388">
        <v>0</v>
      </c>
      <c r="L208" s="388">
        <v>0</v>
      </c>
      <c r="M208" s="388">
        <v>0</v>
      </c>
      <c r="N208" s="388">
        <v>0</v>
      </c>
      <c r="O208" s="388">
        <v>0</v>
      </c>
      <c r="P208" s="388">
        <f t="shared" si="127"/>
        <v>1.46</v>
      </c>
      <c r="Q208" s="388">
        <f t="shared" si="130"/>
        <v>0.01</v>
      </c>
    </row>
    <row r="209" spans="1:17" s="300" customFormat="1">
      <c r="A209" s="315" t="s">
        <v>824</v>
      </c>
      <c r="B209" s="285" t="s">
        <v>1063</v>
      </c>
      <c r="C209" s="316" t="s">
        <v>748</v>
      </c>
      <c r="D209" s="316"/>
      <c r="E209" s="388">
        <v>97.501000000000005</v>
      </c>
      <c r="F209" s="388">
        <v>327.29399999999987</v>
      </c>
      <c r="G209" s="388">
        <v>321.61799999999982</v>
      </c>
      <c r="H209" s="388">
        <v>365.63499999999976</v>
      </c>
      <c r="I209" s="388">
        <v>338.14200000000005</v>
      </c>
      <c r="J209" s="388">
        <v>399</v>
      </c>
      <c r="K209" s="388">
        <v>358.90000000000009</v>
      </c>
      <c r="L209" s="388">
        <v>414.89999999999992</v>
      </c>
      <c r="M209" s="388">
        <v>379.70000000000005</v>
      </c>
      <c r="N209" s="388">
        <v>480</v>
      </c>
      <c r="O209" s="388">
        <v>516.50000000000023</v>
      </c>
      <c r="P209" s="388">
        <f>H209+J209+L209+N209</f>
        <v>1659.5349999999996</v>
      </c>
      <c r="Q209" s="388">
        <f t="shared" si="130"/>
        <v>1593.2420000000004</v>
      </c>
    </row>
    <row r="210" spans="1:17" s="300" customFormat="1" ht="26.25" customHeight="1">
      <c r="A210" s="315" t="s">
        <v>543</v>
      </c>
      <c r="B210" s="297" t="s">
        <v>1023</v>
      </c>
      <c r="C210" s="316" t="s">
        <v>748</v>
      </c>
      <c r="D210" s="316"/>
      <c r="E210" s="388"/>
      <c r="F210" s="388"/>
      <c r="G210" s="388"/>
      <c r="H210" s="388"/>
      <c r="I210" s="388"/>
      <c r="J210" s="388"/>
      <c r="K210" s="388"/>
      <c r="L210" s="388"/>
      <c r="M210" s="388"/>
      <c r="N210" s="388"/>
      <c r="O210" s="388"/>
      <c r="P210" s="388"/>
      <c r="Q210" s="388"/>
    </row>
    <row r="211" spans="1:17" s="300" customFormat="1">
      <c r="A211" s="315" t="s">
        <v>544</v>
      </c>
      <c r="B211" s="285" t="s">
        <v>44</v>
      </c>
      <c r="C211" s="316" t="s">
        <v>748</v>
      </c>
      <c r="D211" s="316"/>
      <c r="E211" s="388"/>
      <c r="F211" s="388"/>
      <c r="G211" s="388"/>
      <c r="H211" s="388"/>
      <c r="I211" s="388"/>
      <c r="J211" s="388"/>
      <c r="K211" s="388"/>
      <c r="L211" s="388"/>
      <c r="M211" s="388"/>
      <c r="N211" s="388"/>
      <c r="O211" s="388"/>
      <c r="P211" s="388"/>
      <c r="Q211" s="388"/>
    </row>
    <row r="212" spans="1:17" s="300" customFormat="1">
      <c r="A212" s="315" t="s">
        <v>545</v>
      </c>
      <c r="B212" s="285" t="s">
        <v>68</v>
      </c>
      <c r="C212" s="316" t="s">
        <v>748</v>
      </c>
      <c r="D212" s="316"/>
      <c r="E212" s="388"/>
      <c r="F212" s="388"/>
      <c r="G212" s="388"/>
      <c r="H212" s="388"/>
      <c r="I212" s="388"/>
      <c r="J212" s="388"/>
      <c r="K212" s="388"/>
      <c r="L212" s="388"/>
      <c r="M212" s="388"/>
      <c r="N212" s="388"/>
      <c r="O212" s="388"/>
      <c r="P212" s="388"/>
      <c r="Q212" s="388"/>
    </row>
    <row r="213" spans="1:17" s="300" customFormat="1" ht="34.5" customHeight="1">
      <c r="A213" s="315" t="s">
        <v>653</v>
      </c>
      <c r="B213" s="141" t="s">
        <v>1070</v>
      </c>
      <c r="C213" s="316" t="s">
        <v>748</v>
      </c>
      <c r="D213" s="316"/>
      <c r="E213" s="388"/>
      <c r="F213" s="388"/>
      <c r="G213" s="388"/>
      <c r="H213" s="388"/>
      <c r="I213" s="388"/>
      <c r="J213" s="388"/>
      <c r="K213" s="388"/>
      <c r="L213" s="388"/>
      <c r="M213" s="388"/>
      <c r="N213" s="388"/>
      <c r="O213" s="388"/>
      <c r="P213" s="388"/>
      <c r="Q213" s="388"/>
    </row>
    <row r="214" spans="1:17" s="300" customFormat="1">
      <c r="A214" s="315" t="s">
        <v>654</v>
      </c>
      <c r="B214" s="286" t="s">
        <v>620</v>
      </c>
      <c r="C214" s="316" t="s">
        <v>748</v>
      </c>
      <c r="D214" s="316"/>
      <c r="E214" s="388"/>
      <c r="F214" s="388"/>
      <c r="G214" s="388"/>
      <c r="H214" s="388"/>
      <c r="I214" s="388"/>
      <c r="J214" s="388"/>
      <c r="K214" s="388"/>
      <c r="L214" s="388"/>
      <c r="M214" s="388"/>
      <c r="N214" s="388"/>
      <c r="O214" s="388"/>
      <c r="P214" s="388"/>
      <c r="Q214" s="388"/>
    </row>
    <row r="215" spans="1:17" s="300" customFormat="1">
      <c r="A215" s="315" t="s">
        <v>655</v>
      </c>
      <c r="B215" s="286" t="s">
        <v>738</v>
      </c>
      <c r="C215" s="316" t="s">
        <v>748</v>
      </c>
      <c r="D215" s="316"/>
      <c r="E215" s="388"/>
      <c r="F215" s="388"/>
      <c r="G215" s="388"/>
      <c r="H215" s="388"/>
      <c r="I215" s="388"/>
      <c r="J215" s="388"/>
      <c r="K215" s="388"/>
      <c r="L215" s="388"/>
      <c r="M215" s="388"/>
      <c r="N215" s="388"/>
      <c r="O215" s="388"/>
      <c r="P215" s="388"/>
      <c r="Q215" s="388"/>
    </row>
    <row r="216" spans="1:17" s="300" customFormat="1">
      <c r="A216" s="315" t="s">
        <v>546</v>
      </c>
      <c r="B216" s="285" t="s">
        <v>1064</v>
      </c>
      <c r="C216" s="316" t="s">
        <v>748</v>
      </c>
      <c r="D216" s="316"/>
      <c r="E216" s="388"/>
      <c r="F216" s="388"/>
      <c r="G216" s="388"/>
      <c r="H216" s="388"/>
      <c r="I216" s="388"/>
      <c r="J216" s="388"/>
      <c r="K216" s="388"/>
      <c r="L216" s="388"/>
      <c r="M216" s="388"/>
      <c r="N216" s="388"/>
      <c r="O216" s="388"/>
      <c r="P216" s="388"/>
      <c r="Q216" s="388"/>
    </row>
    <row r="217" spans="1:17" s="300" customFormat="1">
      <c r="A217" s="315" t="s">
        <v>548</v>
      </c>
      <c r="B217" s="297" t="s">
        <v>1024</v>
      </c>
      <c r="C217" s="316" t="s">
        <v>748</v>
      </c>
      <c r="D217" s="316"/>
      <c r="E217" s="388"/>
      <c r="F217" s="388"/>
      <c r="G217" s="388"/>
      <c r="H217" s="388"/>
      <c r="I217" s="388"/>
      <c r="J217" s="388"/>
      <c r="K217" s="388"/>
      <c r="L217" s="388"/>
      <c r="M217" s="388"/>
      <c r="N217" s="388"/>
      <c r="O217" s="388"/>
      <c r="P217" s="388"/>
      <c r="Q217" s="388"/>
    </row>
    <row r="218" spans="1:17" s="300" customFormat="1">
      <c r="A218" s="315" t="s">
        <v>549</v>
      </c>
      <c r="B218" s="285" t="s">
        <v>1025</v>
      </c>
      <c r="C218" s="316" t="s">
        <v>748</v>
      </c>
      <c r="D218" s="316"/>
      <c r="E218" s="388"/>
      <c r="F218" s="388"/>
      <c r="G218" s="388"/>
      <c r="H218" s="388"/>
      <c r="I218" s="388"/>
      <c r="J218" s="388"/>
      <c r="K218" s="388"/>
      <c r="L218" s="388"/>
      <c r="M218" s="388"/>
      <c r="N218" s="388"/>
      <c r="O218" s="388"/>
      <c r="P218" s="388"/>
      <c r="Q218" s="388"/>
    </row>
    <row r="219" spans="1:17" s="300" customFormat="1">
      <c r="A219" s="315" t="s">
        <v>656</v>
      </c>
      <c r="B219" s="141" t="s">
        <v>866</v>
      </c>
      <c r="C219" s="316" t="s">
        <v>748</v>
      </c>
      <c r="D219" s="316"/>
      <c r="E219" s="388"/>
      <c r="F219" s="388"/>
      <c r="G219" s="388"/>
      <c r="H219" s="388"/>
      <c r="I219" s="388"/>
      <c r="J219" s="388"/>
      <c r="K219" s="388"/>
      <c r="L219" s="388"/>
      <c r="M219" s="388"/>
      <c r="N219" s="388"/>
      <c r="O219" s="388"/>
      <c r="P219" s="388"/>
      <c r="Q219" s="388"/>
    </row>
    <row r="220" spans="1:17" s="300" customFormat="1">
      <c r="A220" s="315" t="s">
        <v>657</v>
      </c>
      <c r="B220" s="141" t="s">
        <v>867</v>
      </c>
      <c r="C220" s="316" t="s">
        <v>748</v>
      </c>
      <c r="D220" s="316"/>
      <c r="E220" s="388"/>
      <c r="F220" s="388"/>
      <c r="G220" s="388"/>
      <c r="H220" s="388"/>
      <c r="I220" s="388"/>
      <c r="J220" s="388"/>
      <c r="K220" s="388"/>
      <c r="L220" s="388"/>
      <c r="M220" s="388"/>
      <c r="N220" s="388"/>
      <c r="O220" s="388"/>
      <c r="P220" s="388"/>
      <c r="Q220" s="388"/>
    </row>
    <row r="221" spans="1:17" s="300" customFormat="1" ht="31.5">
      <c r="A221" s="315" t="s">
        <v>658</v>
      </c>
      <c r="B221" s="141" t="s">
        <v>868</v>
      </c>
      <c r="C221" s="316" t="s">
        <v>748</v>
      </c>
      <c r="D221" s="316"/>
      <c r="E221" s="388"/>
      <c r="F221" s="388"/>
      <c r="G221" s="388"/>
      <c r="H221" s="388"/>
      <c r="I221" s="388"/>
      <c r="J221" s="388"/>
      <c r="K221" s="388"/>
      <c r="L221" s="388"/>
      <c r="M221" s="388"/>
      <c r="N221" s="388"/>
      <c r="O221" s="388"/>
      <c r="P221" s="388"/>
      <c r="Q221" s="388"/>
    </row>
    <row r="222" spans="1:17" s="300" customFormat="1">
      <c r="A222" s="315" t="s">
        <v>659</v>
      </c>
      <c r="B222" s="141" t="s">
        <v>869</v>
      </c>
      <c r="C222" s="316" t="s">
        <v>748</v>
      </c>
      <c r="D222" s="316"/>
      <c r="E222" s="388"/>
      <c r="F222" s="388"/>
      <c r="G222" s="388"/>
      <c r="H222" s="388"/>
      <c r="I222" s="388"/>
      <c r="J222" s="388"/>
      <c r="K222" s="388"/>
      <c r="L222" s="388"/>
      <c r="M222" s="388"/>
      <c r="N222" s="388"/>
      <c r="O222" s="388"/>
      <c r="P222" s="388"/>
      <c r="Q222" s="388"/>
    </row>
    <row r="223" spans="1:17" s="300" customFormat="1">
      <c r="A223" s="315" t="s">
        <v>791</v>
      </c>
      <c r="B223" s="141" t="s">
        <v>870</v>
      </c>
      <c r="C223" s="316" t="s">
        <v>748</v>
      </c>
      <c r="D223" s="316"/>
      <c r="E223" s="388"/>
      <c r="F223" s="388"/>
      <c r="G223" s="388"/>
      <c r="H223" s="388"/>
      <c r="I223" s="388"/>
      <c r="J223" s="388"/>
      <c r="K223" s="388"/>
      <c r="L223" s="388"/>
      <c r="M223" s="388"/>
      <c r="N223" s="388"/>
      <c r="O223" s="388"/>
      <c r="P223" s="388"/>
      <c r="Q223" s="388"/>
    </row>
    <row r="224" spans="1:17" s="300" customFormat="1">
      <c r="A224" s="315" t="s">
        <v>792</v>
      </c>
      <c r="B224" s="141" t="s">
        <v>547</v>
      </c>
      <c r="C224" s="316" t="s">
        <v>748</v>
      </c>
      <c r="D224" s="316"/>
      <c r="E224" s="388"/>
      <c r="F224" s="388"/>
      <c r="G224" s="388"/>
      <c r="H224" s="388"/>
      <c r="I224" s="388"/>
      <c r="J224" s="388"/>
      <c r="K224" s="388"/>
      <c r="L224" s="388"/>
      <c r="M224" s="388"/>
      <c r="N224" s="388"/>
      <c r="O224" s="388"/>
      <c r="P224" s="388"/>
      <c r="Q224" s="388"/>
    </row>
    <row r="225" spans="1:89" s="300" customFormat="1">
      <c r="A225" s="315" t="s">
        <v>550</v>
      </c>
      <c r="B225" s="285" t="s">
        <v>56</v>
      </c>
      <c r="C225" s="316" t="s">
        <v>748</v>
      </c>
      <c r="D225" s="316"/>
      <c r="E225" s="388"/>
      <c r="F225" s="388"/>
      <c r="G225" s="388"/>
      <c r="H225" s="388"/>
      <c r="I225" s="388"/>
      <c r="J225" s="388"/>
      <c r="K225" s="388"/>
      <c r="L225" s="388"/>
      <c r="M225" s="388"/>
      <c r="N225" s="388"/>
      <c r="O225" s="388"/>
      <c r="P225" s="388"/>
      <c r="Q225" s="388"/>
    </row>
    <row r="226" spans="1:89" s="300" customFormat="1">
      <c r="A226" s="315" t="s">
        <v>551</v>
      </c>
      <c r="B226" s="285" t="s">
        <v>1069</v>
      </c>
      <c r="C226" s="316" t="s">
        <v>748</v>
      </c>
      <c r="D226" s="316"/>
      <c r="E226" s="388"/>
      <c r="F226" s="388"/>
      <c r="G226" s="388"/>
      <c r="H226" s="388"/>
      <c r="I226" s="388"/>
      <c r="J226" s="388"/>
      <c r="K226" s="388"/>
      <c r="L226" s="388"/>
      <c r="M226" s="388"/>
      <c r="N226" s="388"/>
      <c r="O226" s="388"/>
      <c r="P226" s="388"/>
      <c r="Q226" s="388"/>
    </row>
    <row r="227" spans="1:89" s="304" customFormat="1">
      <c r="A227" s="315" t="s">
        <v>925</v>
      </c>
      <c r="B227" s="285" t="s">
        <v>863</v>
      </c>
      <c r="C227" s="316" t="s">
        <v>286</v>
      </c>
      <c r="D227" s="389" t="s">
        <v>590</v>
      </c>
      <c r="E227" s="390"/>
      <c r="F227" s="390"/>
      <c r="G227" s="390"/>
      <c r="H227" s="390"/>
      <c r="I227" s="390"/>
      <c r="J227" s="390"/>
      <c r="K227" s="390"/>
      <c r="L227" s="390"/>
      <c r="M227" s="390"/>
      <c r="N227" s="390"/>
      <c r="O227" s="390"/>
      <c r="P227" s="390" t="s">
        <v>590</v>
      </c>
      <c r="Q227" s="390"/>
      <c r="R227" s="300"/>
      <c r="S227" s="300"/>
      <c r="T227" s="300"/>
      <c r="U227" s="300"/>
      <c r="V227" s="300"/>
      <c r="W227" s="300"/>
      <c r="X227" s="300"/>
      <c r="Y227" s="300"/>
      <c r="Z227" s="300"/>
      <c r="AA227" s="300"/>
      <c r="AB227" s="300"/>
      <c r="AC227" s="300"/>
      <c r="AD227" s="300"/>
      <c r="AE227" s="300"/>
      <c r="AF227" s="300"/>
      <c r="AG227" s="300"/>
      <c r="AH227" s="300"/>
      <c r="AI227" s="300"/>
      <c r="AJ227" s="300"/>
      <c r="AK227" s="300"/>
      <c r="AL227" s="300"/>
      <c r="AM227" s="300"/>
      <c r="AN227" s="300"/>
      <c r="AO227" s="300"/>
      <c r="AP227" s="300"/>
      <c r="AQ227" s="300"/>
      <c r="AR227" s="300"/>
      <c r="AS227" s="300"/>
      <c r="AT227" s="300"/>
      <c r="AU227" s="300"/>
      <c r="AV227" s="300"/>
      <c r="AW227" s="300"/>
      <c r="AX227" s="300"/>
      <c r="AY227" s="300"/>
      <c r="AZ227" s="300"/>
      <c r="BA227" s="300"/>
      <c r="BB227" s="300"/>
      <c r="BC227" s="300"/>
      <c r="BD227" s="300"/>
      <c r="BE227" s="300"/>
      <c r="BF227" s="300"/>
      <c r="BG227" s="300"/>
      <c r="BH227" s="300"/>
      <c r="BI227" s="300"/>
      <c r="BJ227" s="300"/>
      <c r="BK227" s="300"/>
      <c r="BL227" s="300"/>
      <c r="BM227" s="300"/>
      <c r="BN227" s="300"/>
      <c r="BO227" s="300"/>
      <c r="BP227" s="300"/>
      <c r="BQ227" s="300"/>
      <c r="BR227" s="300"/>
      <c r="BS227" s="300"/>
      <c r="BT227" s="300"/>
      <c r="BU227" s="300"/>
      <c r="BV227" s="300"/>
      <c r="BW227" s="300"/>
      <c r="BX227" s="300"/>
      <c r="BY227" s="300"/>
      <c r="BZ227" s="300"/>
      <c r="CA227" s="300"/>
      <c r="CB227" s="300"/>
      <c r="CC227" s="300"/>
      <c r="CD227" s="300"/>
      <c r="CE227" s="300"/>
      <c r="CF227" s="300"/>
      <c r="CG227" s="300"/>
      <c r="CH227" s="300"/>
      <c r="CI227" s="300"/>
      <c r="CJ227" s="300"/>
      <c r="CK227" s="300"/>
    </row>
    <row r="228" spans="1:89" s="300" customFormat="1" ht="31.5">
      <c r="A228" s="315" t="s">
        <v>926</v>
      </c>
      <c r="B228" s="285" t="s">
        <v>927</v>
      </c>
      <c r="C228" s="316" t="s">
        <v>748</v>
      </c>
      <c r="D228" s="316"/>
      <c r="E228" s="388"/>
      <c r="F228" s="388"/>
      <c r="G228" s="388"/>
      <c r="H228" s="388"/>
      <c r="I228" s="388"/>
      <c r="J228" s="388"/>
      <c r="K228" s="388"/>
      <c r="L228" s="388"/>
      <c r="M228" s="388"/>
      <c r="N228" s="388"/>
      <c r="O228" s="388"/>
      <c r="P228" s="388"/>
      <c r="Q228" s="388"/>
    </row>
    <row r="229" spans="1:89" s="300" customFormat="1">
      <c r="A229" s="315" t="s">
        <v>552</v>
      </c>
      <c r="B229" s="297" t="s">
        <v>1026</v>
      </c>
      <c r="C229" s="316" t="s">
        <v>748</v>
      </c>
      <c r="D229" s="316"/>
      <c r="E229" s="388">
        <v>461.06453424999995</v>
      </c>
      <c r="F229" s="388">
        <v>0</v>
      </c>
      <c r="G229" s="388">
        <v>222.02199999999999</v>
      </c>
      <c r="H229" s="388">
        <v>0</v>
      </c>
      <c r="I229" s="388">
        <v>10.125</v>
      </c>
      <c r="J229" s="388">
        <v>0</v>
      </c>
      <c r="K229" s="388">
        <v>3.1</v>
      </c>
      <c r="L229" s="388">
        <v>40</v>
      </c>
      <c r="M229" s="388">
        <v>7.4</v>
      </c>
      <c r="N229" s="388">
        <v>0</v>
      </c>
      <c r="O229" s="388">
        <v>16.2</v>
      </c>
      <c r="P229" s="388">
        <f>H229+J229+L229+N229</f>
        <v>40</v>
      </c>
      <c r="Q229" s="388">
        <f>I229+K229+M229+O229</f>
        <v>36.825000000000003</v>
      </c>
    </row>
    <row r="230" spans="1:89" s="300" customFormat="1">
      <c r="A230" s="315" t="s">
        <v>553</v>
      </c>
      <c r="B230" s="285" t="s">
        <v>57</v>
      </c>
      <c r="C230" s="316" t="s">
        <v>748</v>
      </c>
      <c r="D230" s="316"/>
      <c r="E230" s="388"/>
      <c r="F230" s="388">
        <v>0</v>
      </c>
      <c r="G230" s="388">
        <v>0.52200000000000002</v>
      </c>
      <c r="H230" s="388">
        <v>0</v>
      </c>
      <c r="I230" s="388">
        <v>1.125</v>
      </c>
      <c r="J230" s="388">
        <v>0</v>
      </c>
      <c r="K230" s="388">
        <v>3.1</v>
      </c>
      <c r="L230" s="388">
        <v>0</v>
      </c>
      <c r="M230" s="388">
        <v>7.4</v>
      </c>
      <c r="N230" s="388">
        <v>0</v>
      </c>
      <c r="O230" s="388">
        <v>16.2</v>
      </c>
      <c r="P230" s="388">
        <f t="shared" ref="P230:P253" si="131">H230+J230+L230+N230</f>
        <v>0</v>
      </c>
      <c r="Q230" s="388">
        <f t="shared" ref="Q230:Q253" si="132">I230+K230+M230+O230</f>
        <v>27.824999999999999</v>
      </c>
    </row>
    <row r="231" spans="1:89" s="300" customFormat="1">
      <c r="A231" s="315" t="s">
        <v>554</v>
      </c>
      <c r="B231" s="285" t="s">
        <v>1027</v>
      </c>
      <c r="C231" s="316" t="s">
        <v>748</v>
      </c>
      <c r="D231" s="316"/>
      <c r="E231" s="388">
        <v>461.04199999999997</v>
      </c>
      <c r="F231" s="388">
        <v>0</v>
      </c>
      <c r="G231" s="388">
        <v>221.5</v>
      </c>
      <c r="H231" s="388">
        <v>0</v>
      </c>
      <c r="I231" s="388">
        <v>9</v>
      </c>
      <c r="J231" s="388">
        <v>0</v>
      </c>
      <c r="K231" s="388">
        <v>0</v>
      </c>
      <c r="L231" s="388">
        <v>40</v>
      </c>
      <c r="M231" s="388">
        <v>0</v>
      </c>
      <c r="N231" s="388">
        <v>0</v>
      </c>
      <c r="O231" s="388">
        <v>0</v>
      </c>
      <c r="P231" s="388">
        <f t="shared" si="131"/>
        <v>40</v>
      </c>
      <c r="Q231" s="388">
        <f t="shared" si="132"/>
        <v>9</v>
      </c>
    </row>
    <row r="232" spans="1:89" s="300" customFormat="1">
      <c r="A232" s="315" t="s">
        <v>606</v>
      </c>
      <c r="B232" s="141" t="s">
        <v>1065</v>
      </c>
      <c r="C232" s="316" t="s">
        <v>748</v>
      </c>
      <c r="D232" s="316"/>
      <c r="E232" s="388">
        <v>461.04199999999997</v>
      </c>
      <c r="F232" s="388">
        <v>0</v>
      </c>
      <c r="G232" s="388">
        <v>221.5</v>
      </c>
      <c r="H232" s="388">
        <v>0</v>
      </c>
      <c r="I232" s="388">
        <v>9</v>
      </c>
      <c r="J232" s="388">
        <v>0</v>
      </c>
      <c r="K232" s="388">
        <v>0</v>
      </c>
      <c r="L232" s="388">
        <v>40</v>
      </c>
      <c r="M232" s="388">
        <v>0</v>
      </c>
      <c r="N232" s="388">
        <v>0</v>
      </c>
      <c r="O232" s="388">
        <v>0</v>
      </c>
      <c r="P232" s="388">
        <f t="shared" si="131"/>
        <v>40</v>
      </c>
      <c r="Q232" s="388">
        <f t="shared" si="132"/>
        <v>9</v>
      </c>
    </row>
    <row r="233" spans="1:89" s="300" customFormat="1">
      <c r="A233" s="315" t="s">
        <v>607</v>
      </c>
      <c r="B233" s="141" t="s">
        <v>1071</v>
      </c>
      <c r="C233" s="316" t="s">
        <v>748</v>
      </c>
      <c r="D233" s="316"/>
      <c r="E233" s="388"/>
      <c r="F233" s="388"/>
      <c r="G233" s="388"/>
      <c r="H233" s="388"/>
      <c r="I233" s="388"/>
      <c r="J233" s="388"/>
      <c r="K233" s="388"/>
      <c r="L233" s="388"/>
      <c r="M233" s="388"/>
      <c r="N233" s="388"/>
      <c r="O233" s="388"/>
      <c r="P233" s="388"/>
      <c r="Q233" s="388"/>
    </row>
    <row r="234" spans="1:89" s="300" customFormat="1">
      <c r="A234" s="315" t="s">
        <v>642</v>
      </c>
      <c r="B234" s="141" t="s">
        <v>61</v>
      </c>
      <c r="C234" s="316" t="s">
        <v>748</v>
      </c>
      <c r="D234" s="316"/>
      <c r="E234" s="388"/>
      <c r="F234" s="388"/>
      <c r="G234" s="388"/>
      <c r="H234" s="388"/>
      <c r="I234" s="388"/>
      <c r="J234" s="388"/>
      <c r="K234" s="388"/>
      <c r="L234" s="388"/>
      <c r="M234" s="388"/>
      <c r="N234" s="388"/>
      <c r="O234" s="388"/>
      <c r="P234" s="388"/>
      <c r="Q234" s="388"/>
    </row>
    <row r="235" spans="1:89" s="300" customFormat="1">
      <c r="A235" s="315" t="s">
        <v>555</v>
      </c>
      <c r="B235" s="285" t="s">
        <v>1129</v>
      </c>
      <c r="C235" s="316" t="s">
        <v>748</v>
      </c>
      <c r="D235" s="316"/>
      <c r="E235" s="388"/>
      <c r="F235" s="388"/>
      <c r="G235" s="388"/>
      <c r="H235" s="388"/>
      <c r="I235" s="388"/>
      <c r="J235" s="388"/>
      <c r="K235" s="388"/>
      <c r="L235" s="388"/>
      <c r="M235" s="388"/>
      <c r="N235" s="388"/>
      <c r="O235" s="388"/>
      <c r="P235" s="388"/>
      <c r="Q235" s="388"/>
    </row>
    <row r="236" spans="1:89" s="300" customFormat="1" ht="16.5" customHeight="1">
      <c r="A236" s="315" t="s">
        <v>556</v>
      </c>
      <c r="B236" s="285" t="s">
        <v>1028</v>
      </c>
      <c r="C236" s="316" t="s">
        <v>748</v>
      </c>
      <c r="D236" s="316"/>
      <c r="E236" s="388"/>
      <c r="F236" s="388"/>
      <c r="G236" s="388"/>
      <c r="H236" s="388"/>
      <c r="I236" s="388"/>
      <c r="J236" s="388"/>
      <c r="K236" s="388"/>
      <c r="L236" s="388"/>
      <c r="M236" s="388"/>
      <c r="N236" s="388"/>
      <c r="O236" s="388"/>
      <c r="P236" s="388"/>
      <c r="Q236" s="388"/>
    </row>
    <row r="237" spans="1:89" s="300" customFormat="1">
      <c r="A237" s="315" t="s">
        <v>660</v>
      </c>
      <c r="B237" s="141" t="s">
        <v>665</v>
      </c>
      <c r="C237" s="316" t="s">
        <v>748</v>
      </c>
      <c r="D237" s="316"/>
      <c r="E237" s="388"/>
      <c r="F237" s="388"/>
      <c r="G237" s="388"/>
      <c r="H237" s="388"/>
      <c r="I237" s="388"/>
      <c r="J237" s="388"/>
      <c r="K237" s="388"/>
      <c r="L237" s="388"/>
      <c r="M237" s="388"/>
      <c r="N237" s="388"/>
      <c r="O237" s="388"/>
      <c r="P237" s="388"/>
      <c r="Q237" s="388"/>
    </row>
    <row r="238" spans="1:89" s="300" customFormat="1">
      <c r="A238" s="315" t="s">
        <v>661</v>
      </c>
      <c r="B238" s="141" t="s">
        <v>1159</v>
      </c>
      <c r="C238" s="316" t="s">
        <v>748</v>
      </c>
      <c r="D238" s="316"/>
      <c r="E238" s="388"/>
      <c r="F238" s="388"/>
      <c r="G238" s="388"/>
      <c r="H238" s="388"/>
      <c r="I238" s="388"/>
      <c r="J238" s="388"/>
      <c r="K238" s="388"/>
      <c r="L238" s="388"/>
      <c r="M238" s="388"/>
      <c r="N238" s="388"/>
      <c r="O238" s="388"/>
      <c r="P238" s="388"/>
      <c r="Q238" s="388"/>
    </row>
    <row r="239" spans="1:89" s="300" customFormat="1">
      <c r="A239" s="315" t="s">
        <v>662</v>
      </c>
      <c r="B239" s="285" t="s">
        <v>640</v>
      </c>
      <c r="C239" s="316" t="s">
        <v>748</v>
      </c>
      <c r="D239" s="316"/>
      <c r="E239" s="388"/>
      <c r="F239" s="388"/>
      <c r="G239" s="388"/>
      <c r="H239" s="388"/>
      <c r="I239" s="388"/>
      <c r="J239" s="388"/>
      <c r="K239" s="388"/>
      <c r="L239" s="388"/>
      <c r="M239" s="388"/>
      <c r="N239" s="388"/>
      <c r="O239" s="388"/>
      <c r="P239" s="388"/>
      <c r="Q239" s="388"/>
    </row>
    <row r="240" spans="1:89" s="300" customFormat="1">
      <c r="A240" s="315" t="s">
        <v>663</v>
      </c>
      <c r="B240" s="285" t="s">
        <v>641</v>
      </c>
      <c r="C240" s="316" t="s">
        <v>748</v>
      </c>
      <c r="D240" s="316"/>
      <c r="E240" s="388"/>
      <c r="F240" s="388"/>
      <c r="G240" s="388"/>
      <c r="H240" s="388"/>
      <c r="I240" s="388"/>
      <c r="J240" s="388"/>
      <c r="K240" s="388"/>
      <c r="L240" s="388"/>
      <c r="M240" s="388"/>
      <c r="N240" s="388"/>
      <c r="O240" s="388"/>
      <c r="P240" s="388"/>
      <c r="Q240" s="388"/>
    </row>
    <row r="241" spans="1:89" s="300" customFormat="1">
      <c r="A241" s="315" t="s">
        <v>664</v>
      </c>
      <c r="B241" s="285" t="s">
        <v>1066</v>
      </c>
      <c r="C241" s="316" t="s">
        <v>748</v>
      </c>
      <c r="D241" s="316"/>
      <c r="E241" s="388"/>
      <c r="F241" s="388">
        <v>0</v>
      </c>
      <c r="G241" s="388">
        <v>0</v>
      </c>
      <c r="H241" s="388">
        <v>0</v>
      </c>
      <c r="I241" s="388">
        <v>0</v>
      </c>
      <c r="J241" s="388">
        <v>0</v>
      </c>
      <c r="K241" s="388">
        <v>0</v>
      </c>
      <c r="L241" s="388">
        <v>0</v>
      </c>
      <c r="M241" s="388">
        <v>0</v>
      </c>
      <c r="N241" s="388">
        <v>0</v>
      </c>
      <c r="O241" s="388">
        <v>0</v>
      </c>
      <c r="P241" s="388">
        <f t="shared" si="131"/>
        <v>0</v>
      </c>
      <c r="Q241" s="388">
        <f t="shared" si="132"/>
        <v>0</v>
      </c>
    </row>
    <row r="242" spans="1:89" s="300" customFormat="1">
      <c r="A242" s="315" t="s">
        <v>557</v>
      </c>
      <c r="B242" s="297" t="s">
        <v>1029</v>
      </c>
      <c r="C242" s="316" t="s">
        <v>748</v>
      </c>
      <c r="D242" s="316"/>
      <c r="E242" s="388">
        <v>469.51600000000002</v>
      </c>
      <c r="F242" s="388">
        <v>0</v>
      </c>
      <c r="G242" s="388">
        <v>225.1</v>
      </c>
      <c r="H242" s="388">
        <v>0</v>
      </c>
      <c r="I242" s="388">
        <v>9</v>
      </c>
      <c r="J242" s="388">
        <v>0</v>
      </c>
      <c r="K242" s="388">
        <v>0</v>
      </c>
      <c r="L242" s="388">
        <v>0</v>
      </c>
      <c r="M242" s="388">
        <v>0</v>
      </c>
      <c r="N242" s="388">
        <v>0</v>
      </c>
      <c r="O242" s="388">
        <v>0</v>
      </c>
      <c r="P242" s="388">
        <f t="shared" si="131"/>
        <v>0</v>
      </c>
      <c r="Q242" s="388">
        <f t="shared" si="132"/>
        <v>9</v>
      </c>
    </row>
    <row r="243" spans="1:89" s="300" customFormat="1">
      <c r="A243" s="315" t="s">
        <v>558</v>
      </c>
      <c r="B243" s="285" t="s">
        <v>1160</v>
      </c>
      <c r="C243" s="316" t="s">
        <v>748</v>
      </c>
      <c r="D243" s="316"/>
      <c r="E243" s="388">
        <v>469.51600000000002</v>
      </c>
      <c r="F243" s="388">
        <v>0</v>
      </c>
      <c r="G243" s="388">
        <v>225.1</v>
      </c>
      <c r="H243" s="388">
        <v>0</v>
      </c>
      <c r="I243" s="388">
        <v>9</v>
      </c>
      <c r="J243" s="388">
        <v>0</v>
      </c>
      <c r="K243" s="388">
        <v>0</v>
      </c>
      <c r="L243" s="388">
        <v>0</v>
      </c>
      <c r="M243" s="388">
        <v>0</v>
      </c>
      <c r="N243" s="388">
        <v>0</v>
      </c>
      <c r="O243" s="388">
        <v>0</v>
      </c>
      <c r="P243" s="388">
        <f t="shared" si="131"/>
        <v>0</v>
      </c>
      <c r="Q243" s="388">
        <f t="shared" si="132"/>
        <v>9</v>
      </c>
    </row>
    <row r="244" spans="1:89" s="300" customFormat="1">
      <c r="A244" s="315" t="s">
        <v>1072</v>
      </c>
      <c r="B244" s="141" t="s">
        <v>1065</v>
      </c>
      <c r="C244" s="316" t="s">
        <v>748</v>
      </c>
      <c r="D244" s="316"/>
      <c r="E244" s="388">
        <f>E243</f>
        <v>469.51600000000002</v>
      </c>
      <c r="F244" s="388">
        <v>0</v>
      </c>
      <c r="G244" s="388">
        <v>225.1</v>
      </c>
      <c r="H244" s="388">
        <v>0</v>
      </c>
      <c r="I244" s="388">
        <v>9</v>
      </c>
      <c r="J244" s="388">
        <v>0</v>
      </c>
      <c r="K244" s="388">
        <v>0</v>
      </c>
      <c r="L244" s="388">
        <v>0</v>
      </c>
      <c r="M244" s="388">
        <v>0</v>
      </c>
      <c r="N244" s="388">
        <v>0</v>
      </c>
      <c r="O244" s="388">
        <v>0</v>
      </c>
      <c r="P244" s="388">
        <f t="shared" si="131"/>
        <v>0</v>
      </c>
      <c r="Q244" s="388">
        <f t="shared" si="132"/>
        <v>9</v>
      </c>
    </row>
    <row r="245" spans="1:89" s="300" customFormat="1">
      <c r="A245" s="315" t="s">
        <v>1073</v>
      </c>
      <c r="B245" s="141" t="s">
        <v>1071</v>
      </c>
      <c r="C245" s="316" t="s">
        <v>748</v>
      </c>
      <c r="D245" s="316"/>
      <c r="E245" s="388"/>
      <c r="F245" s="388"/>
      <c r="G245" s="388"/>
      <c r="H245" s="388"/>
      <c r="I245" s="388"/>
      <c r="J245" s="388"/>
      <c r="K245" s="388"/>
      <c r="L245" s="388"/>
      <c r="M245" s="388"/>
      <c r="N245" s="388"/>
      <c r="O245" s="388"/>
      <c r="P245" s="388"/>
      <c r="Q245" s="388"/>
    </row>
    <row r="246" spans="1:89" s="300" customFormat="1">
      <c r="A246" s="315" t="s">
        <v>1074</v>
      </c>
      <c r="B246" s="141" t="s">
        <v>61</v>
      </c>
      <c r="C246" s="316" t="s">
        <v>748</v>
      </c>
      <c r="D246" s="316"/>
      <c r="E246" s="388"/>
      <c r="F246" s="388"/>
      <c r="G246" s="388"/>
      <c r="H246" s="388"/>
      <c r="I246" s="388"/>
      <c r="J246" s="388"/>
      <c r="K246" s="388"/>
      <c r="L246" s="388"/>
      <c r="M246" s="388"/>
      <c r="N246" s="388"/>
      <c r="O246" s="388"/>
      <c r="P246" s="388"/>
      <c r="Q246" s="388"/>
    </row>
    <row r="247" spans="1:89" s="302" customFormat="1">
      <c r="A247" s="315" t="s">
        <v>559</v>
      </c>
      <c r="B247" s="285" t="s">
        <v>14</v>
      </c>
      <c r="C247" s="316" t="s">
        <v>748</v>
      </c>
      <c r="D247" s="316"/>
      <c r="E247" s="388"/>
      <c r="F247" s="388"/>
      <c r="G247" s="388"/>
      <c r="H247" s="388"/>
      <c r="I247" s="388"/>
      <c r="J247" s="388"/>
      <c r="K247" s="388"/>
      <c r="L247" s="388"/>
      <c r="M247" s="388"/>
      <c r="N247" s="388"/>
      <c r="O247" s="388"/>
      <c r="P247" s="388"/>
      <c r="Q247" s="388"/>
      <c r="R247" s="300"/>
      <c r="S247" s="300"/>
      <c r="T247" s="300"/>
      <c r="U247" s="300"/>
      <c r="V247" s="300"/>
      <c r="W247" s="300"/>
      <c r="X247" s="300"/>
      <c r="Y247" s="300"/>
      <c r="Z247" s="300"/>
      <c r="AA247" s="300"/>
      <c r="AB247" s="300"/>
      <c r="AC247" s="300"/>
      <c r="AD247" s="300"/>
      <c r="AE247" s="300"/>
      <c r="AF247" s="300"/>
      <c r="AG247" s="300"/>
      <c r="AH247" s="300"/>
      <c r="AI247" s="300"/>
      <c r="AJ247" s="300"/>
      <c r="AK247" s="300"/>
      <c r="AL247" s="300"/>
      <c r="AM247" s="300"/>
      <c r="AN247" s="300"/>
      <c r="AO247" s="300"/>
      <c r="AP247" s="300"/>
      <c r="AQ247" s="300"/>
      <c r="AR247" s="300"/>
      <c r="AS247" s="300"/>
      <c r="AT247" s="300"/>
      <c r="AU247" s="300"/>
      <c r="AV247" s="300"/>
      <c r="AW247" s="300"/>
      <c r="AX247" s="300"/>
      <c r="AY247" s="300"/>
      <c r="AZ247" s="300"/>
      <c r="BA247" s="300"/>
      <c r="BB247" s="300"/>
      <c r="BC247" s="300"/>
      <c r="BD247" s="300"/>
      <c r="BE247" s="300"/>
      <c r="BF247" s="300"/>
      <c r="BG247" s="300"/>
      <c r="BH247" s="300"/>
      <c r="BI247" s="300"/>
      <c r="BJ247" s="300"/>
      <c r="BK247" s="300"/>
      <c r="BL247" s="300"/>
      <c r="BM247" s="300"/>
      <c r="BN247" s="300"/>
      <c r="BO247" s="300"/>
      <c r="BP247" s="300"/>
      <c r="BQ247" s="300"/>
      <c r="BR247" s="300"/>
      <c r="BS247" s="300"/>
      <c r="BT247" s="300"/>
      <c r="BU247" s="300"/>
      <c r="BV247" s="300"/>
      <c r="BW247" s="300"/>
      <c r="BX247" s="300"/>
      <c r="BY247" s="300"/>
      <c r="BZ247" s="300"/>
      <c r="CA247" s="300"/>
      <c r="CB247" s="300"/>
      <c r="CC247" s="300"/>
      <c r="CD247" s="300"/>
      <c r="CE247" s="300"/>
      <c r="CF247" s="300"/>
      <c r="CG247" s="300"/>
      <c r="CH247" s="300"/>
      <c r="CI247" s="300"/>
      <c r="CJ247" s="300"/>
      <c r="CK247" s="300"/>
    </row>
    <row r="248" spans="1:89" s="300" customFormat="1">
      <c r="A248" s="315" t="s">
        <v>1107</v>
      </c>
      <c r="B248" s="285" t="s">
        <v>1067</v>
      </c>
      <c r="C248" s="316" t="s">
        <v>748</v>
      </c>
      <c r="D248" s="316"/>
      <c r="E248" s="388"/>
      <c r="F248" s="388"/>
      <c r="G248" s="388"/>
      <c r="H248" s="388"/>
      <c r="I248" s="388"/>
      <c r="J248" s="388"/>
      <c r="K248" s="388"/>
      <c r="L248" s="388"/>
      <c r="M248" s="388"/>
      <c r="N248" s="388"/>
      <c r="O248" s="388"/>
      <c r="P248" s="388"/>
      <c r="Q248" s="388"/>
    </row>
    <row r="249" spans="1:89" s="300" customFormat="1" ht="31.5">
      <c r="A249" s="315" t="s">
        <v>560</v>
      </c>
      <c r="B249" s="297" t="s">
        <v>1158</v>
      </c>
      <c r="C249" s="316" t="s">
        <v>748</v>
      </c>
      <c r="D249" s="316"/>
      <c r="E249" s="388">
        <v>9.2510000000004311</v>
      </c>
      <c r="F249" s="388">
        <v>100.36500000000024</v>
      </c>
      <c r="G249" s="388">
        <v>42.332000000000335</v>
      </c>
      <c r="H249" s="388">
        <v>-35.963999999999942</v>
      </c>
      <c r="I249" s="388">
        <v>-11.215000000000146</v>
      </c>
      <c r="J249" s="388">
        <v>2.1999999999998181</v>
      </c>
      <c r="K249" s="388">
        <v>-0.70000000000027285</v>
      </c>
      <c r="L249" s="388">
        <v>-40</v>
      </c>
      <c r="M249" s="388">
        <v>11.799999999999727</v>
      </c>
      <c r="N249" s="388">
        <v>-48.700000000000273</v>
      </c>
      <c r="O249" s="388">
        <v>109.40000000000009</v>
      </c>
      <c r="P249" s="388">
        <f t="shared" si="131"/>
        <v>-122.4640000000004</v>
      </c>
      <c r="Q249" s="388">
        <f t="shared" si="132"/>
        <v>109.2849999999994</v>
      </c>
    </row>
    <row r="250" spans="1:89" s="300" customFormat="1" ht="31.5">
      <c r="A250" s="315" t="s">
        <v>561</v>
      </c>
      <c r="B250" s="297" t="s">
        <v>1149</v>
      </c>
      <c r="C250" s="316" t="s">
        <v>748</v>
      </c>
      <c r="D250" s="316"/>
      <c r="E250" s="388"/>
      <c r="F250" s="388">
        <v>0</v>
      </c>
      <c r="G250" s="388">
        <v>0</v>
      </c>
      <c r="H250" s="388">
        <v>0</v>
      </c>
      <c r="I250" s="388">
        <v>0</v>
      </c>
      <c r="J250" s="388">
        <v>0</v>
      </c>
      <c r="K250" s="388">
        <v>0</v>
      </c>
      <c r="L250" s="388">
        <v>0</v>
      </c>
      <c r="M250" s="388">
        <v>0</v>
      </c>
      <c r="N250" s="388">
        <v>0</v>
      </c>
      <c r="O250" s="388">
        <v>0</v>
      </c>
      <c r="P250" s="388">
        <f t="shared" si="131"/>
        <v>0</v>
      </c>
      <c r="Q250" s="388">
        <f t="shared" si="132"/>
        <v>0</v>
      </c>
    </row>
    <row r="251" spans="1:89" s="300" customFormat="1">
      <c r="A251" s="315" t="s">
        <v>666</v>
      </c>
      <c r="B251" s="285" t="s">
        <v>1068</v>
      </c>
      <c r="C251" s="316" t="s">
        <v>748</v>
      </c>
      <c r="D251" s="316"/>
      <c r="E251" s="388"/>
      <c r="F251" s="388"/>
      <c r="G251" s="388"/>
      <c r="H251" s="388"/>
      <c r="I251" s="388"/>
      <c r="J251" s="388"/>
      <c r="K251" s="388"/>
      <c r="L251" s="388"/>
      <c r="M251" s="388"/>
      <c r="N251" s="388"/>
      <c r="O251" s="388"/>
      <c r="P251" s="388"/>
      <c r="Q251" s="388"/>
    </row>
    <row r="252" spans="1:89" s="300" customFormat="1">
      <c r="A252" s="315" t="s">
        <v>667</v>
      </c>
      <c r="B252" s="285" t="s">
        <v>49</v>
      </c>
      <c r="C252" s="316" t="s">
        <v>748</v>
      </c>
      <c r="D252" s="316"/>
      <c r="E252" s="388"/>
      <c r="F252" s="388"/>
      <c r="G252" s="388"/>
      <c r="H252" s="388"/>
      <c r="I252" s="388"/>
      <c r="J252" s="388"/>
      <c r="K252" s="388"/>
      <c r="L252" s="388"/>
      <c r="M252" s="388"/>
      <c r="N252" s="388"/>
      <c r="O252" s="388"/>
      <c r="P252" s="388"/>
      <c r="Q252" s="388"/>
    </row>
    <row r="253" spans="1:89" s="300" customFormat="1" ht="31.5">
      <c r="A253" s="315" t="s">
        <v>562</v>
      </c>
      <c r="B253" s="297" t="s">
        <v>1150</v>
      </c>
      <c r="C253" s="316" t="s">
        <v>748</v>
      </c>
      <c r="D253" s="316"/>
      <c r="E253" s="388">
        <v>-8.4514657500000681</v>
      </c>
      <c r="F253" s="388">
        <v>0</v>
      </c>
      <c r="G253" s="388">
        <v>-3.078000000000003</v>
      </c>
      <c r="H253" s="388">
        <v>0</v>
      </c>
      <c r="I253" s="388">
        <v>1.125</v>
      </c>
      <c r="J253" s="388">
        <v>0</v>
      </c>
      <c r="K253" s="388">
        <v>3.1</v>
      </c>
      <c r="L253" s="388">
        <v>40</v>
      </c>
      <c r="M253" s="388">
        <v>7.4</v>
      </c>
      <c r="N253" s="388">
        <v>0</v>
      </c>
      <c r="O253" s="388">
        <v>16.2</v>
      </c>
      <c r="P253" s="388">
        <f>H253+J253+L253+N253</f>
        <v>40</v>
      </c>
      <c r="Q253" s="388">
        <f t="shared" si="132"/>
        <v>27.824999999999999</v>
      </c>
    </row>
    <row r="254" spans="1:89" s="300" customFormat="1">
      <c r="A254" s="315" t="s">
        <v>826</v>
      </c>
      <c r="B254" s="285" t="s">
        <v>862</v>
      </c>
      <c r="C254" s="316" t="s">
        <v>748</v>
      </c>
      <c r="D254" s="316"/>
      <c r="E254" s="388"/>
      <c r="F254" s="388"/>
      <c r="G254" s="388"/>
      <c r="H254" s="388"/>
      <c r="I254" s="388"/>
      <c r="J254" s="388"/>
      <c r="K254" s="388"/>
      <c r="L254" s="388"/>
      <c r="M254" s="388"/>
      <c r="N254" s="388"/>
      <c r="O254" s="388"/>
      <c r="P254" s="388"/>
      <c r="Q254" s="388"/>
    </row>
    <row r="255" spans="1:89" s="300" customFormat="1">
      <c r="A255" s="315" t="s">
        <v>827</v>
      </c>
      <c r="B255" s="285" t="s">
        <v>825</v>
      </c>
      <c r="C255" s="316" t="s">
        <v>748</v>
      </c>
      <c r="D255" s="316"/>
      <c r="E255" s="388"/>
      <c r="F255" s="388"/>
      <c r="G255" s="388"/>
      <c r="H255" s="388"/>
      <c r="I255" s="388"/>
      <c r="J255" s="388"/>
      <c r="K255" s="388"/>
      <c r="L255" s="388"/>
      <c r="M255" s="388"/>
      <c r="N255" s="388"/>
      <c r="O255" s="388"/>
      <c r="P255" s="388"/>
      <c r="Q255" s="388"/>
    </row>
    <row r="256" spans="1:89" s="300" customFormat="1">
      <c r="A256" s="315" t="s">
        <v>563</v>
      </c>
      <c r="B256" s="297" t="s">
        <v>67</v>
      </c>
      <c r="C256" s="316" t="s">
        <v>748</v>
      </c>
      <c r="D256" s="316"/>
      <c r="E256" s="388"/>
      <c r="F256" s="388"/>
      <c r="G256" s="388"/>
      <c r="H256" s="388"/>
      <c r="I256" s="388"/>
      <c r="J256" s="388"/>
      <c r="K256" s="388"/>
      <c r="L256" s="388"/>
      <c r="M256" s="388"/>
      <c r="N256" s="388"/>
      <c r="O256" s="388"/>
      <c r="P256" s="388"/>
      <c r="Q256" s="388"/>
    </row>
    <row r="257" spans="1:89" s="300" customFormat="1" ht="31.5">
      <c r="A257" s="315" t="s">
        <v>564</v>
      </c>
      <c r="B257" s="297" t="s">
        <v>1151</v>
      </c>
      <c r="C257" s="316" t="s">
        <v>748</v>
      </c>
      <c r="D257" s="316"/>
      <c r="E257" s="388">
        <v>0.79953425000036304</v>
      </c>
      <c r="F257" s="388">
        <v>100.36500000000024</v>
      </c>
      <c r="G257" s="388">
        <v>39.254000000000332</v>
      </c>
      <c r="H257" s="388">
        <v>-35.963999999999942</v>
      </c>
      <c r="I257" s="388">
        <v>-10.090000000000146</v>
      </c>
      <c r="J257" s="388">
        <v>2.1999999999998181</v>
      </c>
      <c r="K257" s="388">
        <v>2.3999999999997272</v>
      </c>
      <c r="L257" s="388">
        <v>0</v>
      </c>
      <c r="M257" s="388">
        <v>19.199999999999726</v>
      </c>
      <c r="N257" s="388">
        <v>-48.700000000000273</v>
      </c>
      <c r="O257" s="388">
        <v>125.60000000000009</v>
      </c>
      <c r="P257" s="388">
        <f>H257+J257+L257+N257</f>
        <v>-82.464000000000397</v>
      </c>
      <c r="Q257" s="388">
        <f t="shared" ref="P254:Q259" si="133">I257+K257+M257+O257</f>
        <v>137.10999999999939</v>
      </c>
    </row>
    <row r="258" spans="1:89" s="300" customFormat="1">
      <c r="A258" s="315" t="s">
        <v>565</v>
      </c>
      <c r="B258" s="297" t="s">
        <v>6</v>
      </c>
      <c r="C258" s="316" t="s">
        <v>748</v>
      </c>
      <c r="D258" s="316"/>
      <c r="E258" s="388">
        <v>0.246</v>
      </c>
      <c r="F258" s="388">
        <v>1.048</v>
      </c>
      <c r="G258" s="388">
        <v>1.048</v>
      </c>
      <c r="H258" s="388">
        <v>40.299999999999997</v>
      </c>
      <c r="I258" s="388">
        <v>40.299999999999997</v>
      </c>
      <c r="J258" s="388">
        <v>30.2</v>
      </c>
      <c r="K258" s="388">
        <v>30.2</v>
      </c>
      <c r="L258" s="388">
        <v>0.5</v>
      </c>
      <c r="M258" s="388">
        <v>32.6</v>
      </c>
      <c r="N258" s="388">
        <v>51.8</v>
      </c>
      <c r="O258" s="388">
        <v>51.8</v>
      </c>
      <c r="P258" s="388">
        <f t="shared" ref="P258:P261" si="134">H258+J258+L258+N258</f>
        <v>122.8</v>
      </c>
      <c r="Q258" s="388">
        <f t="shared" ref="Q258:Q261" si="135">I258+K258+M258+O258</f>
        <v>154.89999999999998</v>
      </c>
    </row>
    <row r="259" spans="1:89" s="300" customFormat="1">
      <c r="A259" s="315" t="s">
        <v>566</v>
      </c>
      <c r="B259" s="297" t="s">
        <v>7</v>
      </c>
      <c r="C259" s="316" t="s">
        <v>748</v>
      </c>
      <c r="D259" s="316"/>
      <c r="E259" s="388">
        <v>1.045534250000363</v>
      </c>
      <c r="F259" s="388">
        <v>101.41300000000024</v>
      </c>
      <c r="G259" s="388">
        <v>40.302000000000334</v>
      </c>
      <c r="H259" s="388">
        <v>4.3360000000000554</v>
      </c>
      <c r="I259" s="388">
        <v>30.209999999999852</v>
      </c>
      <c r="J259" s="388">
        <v>32.399999999999821</v>
      </c>
      <c r="K259" s="388">
        <v>32.599999999999724</v>
      </c>
      <c r="L259" s="388">
        <v>0.5</v>
      </c>
      <c r="M259" s="388">
        <v>51.799999999999727</v>
      </c>
      <c r="N259" s="388">
        <v>3.0999999999997243</v>
      </c>
      <c r="O259" s="388">
        <v>177.40000000000009</v>
      </c>
      <c r="P259" s="388">
        <f t="shared" si="134"/>
        <v>40.335999999999601</v>
      </c>
      <c r="Q259" s="388">
        <f t="shared" si="135"/>
        <v>292.00999999999942</v>
      </c>
    </row>
    <row r="260" spans="1:89" s="304" customFormat="1">
      <c r="A260" s="315" t="s">
        <v>568</v>
      </c>
      <c r="B260" s="297" t="s">
        <v>863</v>
      </c>
      <c r="C260" s="316" t="s">
        <v>286</v>
      </c>
      <c r="D260" s="389" t="s">
        <v>590</v>
      </c>
      <c r="E260" s="390"/>
      <c r="F260" s="390"/>
      <c r="G260" s="390"/>
      <c r="H260" s="390" t="s">
        <v>590</v>
      </c>
      <c r="I260" s="390" t="s">
        <v>590</v>
      </c>
      <c r="J260" s="390"/>
      <c r="K260" s="390"/>
      <c r="L260" s="390"/>
      <c r="M260" s="390"/>
      <c r="N260" s="390"/>
      <c r="O260" s="390"/>
      <c r="P260" s="390" t="s">
        <v>590</v>
      </c>
      <c r="Q260" s="390" t="s">
        <v>590</v>
      </c>
      <c r="R260" s="300"/>
      <c r="S260" s="300"/>
      <c r="T260" s="300"/>
      <c r="U260" s="300"/>
      <c r="V260" s="300"/>
      <c r="W260" s="300"/>
      <c r="X260" s="300"/>
      <c r="Y260" s="300"/>
      <c r="Z260" s="300"/>
      <c r="AA260" s="300"/>
      <c r="AB260" s="300"/>
      <c r="AC260" s="300"/>
      <c r="AD260" s="300"/>
      <c r="AE260" s="300"/>
      <c r="AF260" s="300"/>
      <c r="AG260" s="300"/>
      <c r="AH260" s="300"/>
      <c r="AI260" s="300"/>
      <c r="AJ260" s="300"/>
      <c r="AK260" s="300"/>
      <c r="AL260" s="300"/>
      <c r="AM260" s="300"/>
      <c r="AN260" s="300"/>
      <c r="AO260" s="300"/>
      <c r="AP260" s="300"/>
      <c r="AQ260" s="300"/>
      <c r="AR260" s="300"/>
      <c r="AS260" s="300"/>
      <c r="AT260" s="300"/>
      <c r="AU260" s="300"/>
      <c r="AV260" s="300"/>
      <c r="AW260" s="300"/>
      <c r="AX260" s="300"/>
      <c r="AY260" s="300"/>
      <c r="AZ260" s="300"/>
      <c r="BA260" s="300"/>
      <c r="BB260" s="300"/>
      <c r="BC260" s="300"/>
      <c r="BD260" s="300"/>
      <c r="BE260" s="300"/>
      <c r="BF260" s="300"/>
      <c r="BG260" s="300"/>
      <c r="BH260" s="300"/>
      <c r="BI260" s="300"/>
      <c r="BJ260" s="300"/>
      <c r="BK260" s="300"/>
      <c r="BL260" s="300"/>
      <c r="BM260" s="300"/>
      <c r="BN260" s="300"/>
      <c r="BO260" s="300"/>
      <c r="BP260" s="300"/>
      <c r="BQ260" s="300"/>
      <c r="BR260" s="300"/>
      <c r="BS260" s="300"/>
      <c r="BT260" s="300"/>
      <c r="BU260" s="300"/>
      <c r="BV260" s="300"/>
      <c r="BW260" s="300"/>
      <c r="BX260" s="300"/>
      <c r="BY260" s="300"/>
      <c r="BZ260" s="300"/>
      <c r="CA260" s="300"/>
      <c r="CB260" s="300"/>
      <c r="CC260" s="300"/>
      <c r="CD260" s="300"/>
      <c r="CE260" s="300"/>
      <c r="CF260" s="300"/>
      <c r="CG260" s="300"/>
      <c r="CH260" s="300"/>
      <c r="CI260" s="300"/>
      <c r="CJ260" s="300"/>
      <c r="CK260" s="300"/>
    </row>
    <row r="261" spans="1:89" s="300" customFormat="1">
      <c r="A261" s="315" t="s">
        <v>569</v>
      </c>
      <c r="B261" s="285" t="s">
        <v>1030</v>
      </c>
      <c r="C261" s="316" t="s">
        <v>748</v>
      </c>
      <c r="D261" s="316"/>
      <c r="E261" s="388">
        <v>367.09399999999999</v>
      </c>
      <c r="F261" s="388">
        <v>0</v>
      </c>
      <c r="G261" s="388">
        <v>256.976</v>
      </c>
      <c r="H261" s="388">
        <v>0</v>
      </c>
      <c r="I261" s="388">
        <v>300.85500000000002</v>
      </c>
      <c r="J261" s="388">
        <v>0</v>
      </c>
      <c r="K261" s="388">
        <v>232</v>
      </c>
      <c r="L261" s="388">
        <v>0</v>
      </c>
      <c r="M261" s="388">
        <v>336.8</v>
      </c>
      <c r="N261" s="388">
        <v>0</v>
      </c>
      <c r="O261" s="388">
        <v>272.89999999999998</v>
      </c>
      <c r="P261" s="388">
        <f t="shared" si="134"/>
        <v>0</v>
      </c>
      <c r="Q261" s="388">
        <f t="shared" si="135"/>
        <v>1142.5549999999998</v>
      </c>
    </row>
    <row r="262" spans="1:89" s="300" customFormat="1" ht="31.5">
      <c r="A262" s="315" t="s">
        <v>668</v>
      </c>
      <c r="B262" s="141" t="s">
        <v>1031</v>
      </c>
      <c r="C262" s="316" t="s">
        <v>748</v>
      </c>
      <c r="D262" s="316"/>
      <c r="E262" s="388"/>
      <c r="F262" s="388"/>
      <c r="G262" s="388"/>
      <c r="H262" s="388"/>
      <c r="I262" s="388"/>
      <c r="J262" s="388"/>
      <c r="K262" s="388"/>
      <c r="L262" s="388"/>
      <c r="M262" s="388"/>
      <c r="N262" s="388"/>
      <c r="O262" s="388"/>
      <c r="P262" s="388"/>
      <c r="Q262" s="388"/>
    </row>
    <row r="263" spans="1:89" s="300" customFormat="1">
      <c r="A263" s="315" t="s">
        <v>669</v>
      </c>
      <c r="B263" s="286" t="s">
        <v>62</v>
      </c>
      <c r="C263" s="316" t="s">
        <v>748</v>
      </c>
      <c r="D263" s="316"/>
      <c r="E263" s="388"/>
      <c r="F263" s="388"/>
      <c r="G263" s="388"/>
      <c r="H263" s="388"/>
      <c r="I263" s="388"/>
      <c r="J263" s="388"/>
      <c r="K263" s="388"/>
      <c r="L263" s="388"/>
      <c r="M263" s="388"/>
      <c r="N263" s="388"/>
      <c r="O263" s="388"/>
      <c r="P263" s="388"/>
      <c r="Q263" s="388"/>
    </row>
    <row r="264" spans="1:89" s="300" customFormat="1" ht="31.5">
      <c r="A264" s="315" t="s">
        <v>890</v>
      </c>
      <c r="B264" s="286" t="s">
        <v>897</v>
      </c>
      <c r="C264" s="316" t="s">
        <v>748</v>
      </c>
      <c r="D264" s="316"/>
      <c r="E264" s="388"/>
      <c r="F264" s="388"/>
      <c r="G264" s="388"/>
      <c r="H264" s="388"/>
      <c r="I264" s="388"/>
      <c r="J264" s="388"/>
      <c r="K264" s="388"/>
      <c r="L264" s="388"/>
      <c r="M264" s="388"/>
      <c r="N264" s="388"/>
      <c r="O264" s="388"/>
      <c r="P264" s="388"/>
      <c r="Q264" s="388"/>
    </row>
    <row r="265" spans="1:89" s="300" customFormat="1">
      <c r="A265" s="315" t="s">
        <v>891</v>
      </c>
      <c r="B265" s="287" t="s">
        <v>62</v>
      </c>
      <c r="C265" s="316" t="s">
        <v>748</v>
      </c>
      <c r="D265" s="316"/>
      <c r="E265" s="388"/>
      <c r="F265" s="388"/>
      <c r="G265" s="388"/>
      <c r="H265" s="388"/>
      <c r="I265" s="388"/>
      <c r="J265" s="388"/>
      <c r="K265" s="388"/>
      <c r="L265" s="388"/>
      <c r="M265" s="388"/>
      <c r="N265" s="388"/>
      <c r="O265" s="388"/>
      <c r="P265" s="388"/>
      <c r="Q265" s="388"/>
    </row>
    <row r="266" spans="1:89" s="300" customFormat="1" ht="31.5">
      <c r="A266" s="315" t="s">
        <v>892</v>
      </c>
      <c r="B266" s="286" t="s">
        <v>898</v>
      </c>
      <c r="C266" s="316" t="s">
        <v>748</v>
      </c>
      <c r="D266" s="316"/>
      <c r="E266" s="388"/>
      <c r="F266" s="388"/>
      <c r="G266" s="388"/>
      <c r="H266" s="388"/>
      <c r="I266" s="388"/>
      <c r="J266" s="388"/>
      <c r="K266" s="388"/>
      <c r="L266" s="388"/>
      <c r="M266" s="388"/>
      <c r="N266" s="388"/>
      <c r="O266" s="388"/>
      <c r="P266" s="388"/>
      <c r="Q266" s="388"/>
    </row>
    <row r="267" spans="1:89" s="300" customFormat="1">
      <c r="A267" s="315" t="s">
        <v>893</v>
      </c>
      <c r="B267" s="287" t="s">
        <v>62</v>
      </c>
      <c r="C267" s="316" t="s">
        <v>748</v>
      </c>
      <c r="D267" s="316"/>
      <c r="E267" s="388"/>
      <c r="F267" s="388"/>
      <c r="G267" s="388"/>
      <c r="H267" s="388"/>
      <c r="I267" s="388"/>
      <c r="J267" s="388"/>
      <c r="K267" s="388"/>
      <c r="L267" s="388"/>
      <c r="M267" s="388"/>
      <c r="N267" s="388"/>
      <c r="O267" s="388"/>
      <c r="P267" s="388"/>
      <c r="Q267" s="388"/>
    </row>
    <row r="268" spans="1:89" s="300" customFormat="1" ht="31.5">
      <c r="A268" s="315" t="s">
        <v>991</v>
      </c>
      <c r="B268" s="286" t="s">
        <v>883</v>
      </c>
      <c r="C268" s="316" t="s">
        <v>748</v>
      </c>
      <c r="D268" s="316"/>
      <c r="E268" s="388"/>
      <c r="F268" s="388"/>
      <c r="G268" s="388"/>
      <c r="H268" s="388"/>
      <c r="I268" s="388"/>
      <c r="J268" s="388"/>
      <c r="K268" s="388"/>
      <c r="L268" s="388"/>
      <c r="M268" s="388"/>
      <c r="N268" s="388"/>
      <c r="O268" s="388"/>
      <c r="P268" s="388"/>
      <c r="Q268" s="388"/>
    </row>
    <row r="269" spans="1:89" s="300" customFormat="1">
      <c r="A269" s="315" t="s">
        <v>992</v>
      </c>
      <c r="B269" s="287" t="s">
        <v>62</v>
      </c>
      <c r="C269" s="316" t="s">
        <v>748</v>
      </c>
      <c r="D269" s="316"/>
      <c r="E269" s="388"/>
      <c r="F269" s="388"/>
      <c r="G269" s="388"/>
      <c r="H269" s="388"/>
      <c r="I269" s="388"/>
      <c r="J269" s="388"/>
      <c r="K269" s="388"/>
      <c r="L269" s="388"/>
      <c r="M269" s="388"/>
      <c r="N269" s="388"/>
      <c r="O269" s="388"/>
      <c r="P269" s="388"/>
      <c r="Q269" s="388"/>
    </row>
    <row r="270" spans="1:89" s="300" customFormat="1">
      <c r="A270" s="315" t="s">
        <v>670</v>
      </c>
      <c r="B270" s="141" t="s">
        <v>1055</v>
      </c>
      <c r="C270" s="316" t="s">
        <v>748</v>
      </c>
      <c r="D270" s="316"/>
      <c r="E270" s="388">
        <v>318.16800000000001</v>
      </c>
      <c r="F270" s="388">
        <v>0</v>
      </c>
      <c r="G270" s="388">
        <v>194.00800000000001</v>
      </c>
      <c r="H270" s="388">
        <v>0</v>
      </c>
      <c r="I270" s="388">
        <v>225.20000000000002</v>
      </c>
      <c r="J270" s="388">
        <v>0</v>
      </c>
      <c r="K270" s="388">
        <v>186.5</v>
      </c>
      <c r="L270" s="388">
        <v>0</v>
      </c>
      <c r="M270" s="388">
        <v>231.8</v>
      </c>
      <c r="N270" s="388">
        <v>0</v>
      </c>
      <c r="O270" s="388">
        <v>193</v>
      </c>
      <c r="P270" s="388">
        <f t="shared" ref="P262:P311" si="136">H270+J270+L270+N270</f>
        <v>0</v>
      </c>
      <c r="Q270" s="388">
        <f t="shared" ref="Q262:Q311" si="137">I270+K270+M270+O270</f>
        <v>836.5</v>
      </c>
    </row>
    <row r="271" spans="1:89" s="300" customFormat="1">
      <c r="A271" s="315" t="s">
        <v>671</v>
      </c>
      <c r="B271" s="286" t="s">
        <v>62</v>
      </c>
      <c r="C271" s="316" t="s">
        <v>748</v>
      </c>
      <c r="D271" s="316"/>
      <c r="E271" s="388">
        <v>172.34800000000001</v>
      </c>
      <c r="F271" s="388">
        <v>0</v>
      </c>
      <c r="G271" s="388">
        <v>87.414000000000001</v>
      </c>
      <c r="H271" s="388">
        <v>0</v>
      </c>
      <c r="I271" s="388">
        <v>64</v>
      </c>
      <c r="J271" s="388">
        <v>0</v>
      </c>
      <c r="K271" s="388">
        <v>25.79999999999999</v>
      </c>
      <c r="L271" s="388">
        <v>0</v>
      </c>
      <c r="M271" s="388">
        <v>8.4000000000000057</v>
      </c>
      <c r="N271" s="388">
        <v>0</v>
      </c>
      <c r="O271" s="388">
        <v>12.799999999999997</v>
      </c>
      <c r="P271" s="388">
        <f t="shared" si="136"/>
        <v>0</v>
      </c>
      <c r="Q271" s="388">
        <f t="shared" si="137"/>
        <v>110.99999999999999</v>
      </c>
    </row>
    <row r="272" spans="1:89" s="300" customFormat="1">
      <c r="A272" s="315" t="s">
        <v>777</v>
      </c>
      <c r="B272" s="284" t="s">
        <v>745</v>
      </c>
      <c r="C272" s="316" t="s">
        <v>748</v>
      </c>
      <c r="D272" s="316"/>
      <c r="E272" s="388">
        <v>5.3179999999999996</v>
      </c>
      <c r="F272" s="388">
        <v>0</v>
      </c>
      <c r="G272" s="388">
        <v>29.956</v>
      </c>
      <c r="H272" s="388">
        <v>0</v>
      </c>
      <c r="I272" s="388">
        <v>38.5</v>
      </c>
      <c r="J272" s="388">
        <v>0</v>
      </c>
      <c r="K272" s="388">
        <v>20.8</v>
      </c>
      <c r="L272" s="388">
        <v>0</v>
      </c>
      <c r="M272" s="388">
        <v>21.1</v>
      </c>
      <c r="N272" s="388">
        <v>0</v>
      </c>
      <c r="O272" s="388">
        <v>51.9</v>
      </c>
      <c r="P272" s="388">
        <f t="shared" si="136"/>
        <v>0</v>
      </c>
      <c r="Q272" s="388">
        <f t="shared" si="137"/>
        <v>132.30000000000001</v>
      </c>
    </row>
    <row r="273" spans="1:17" s="300" customFormat="1">
      <c r="A273" s="315" t="s">
        <v>778</v>
      </c>
      <c r="B273" s="286" t="s">
        <v>62</v>
      </c>
      <c r="C273" s="316" t="s">
        <v>748</v>
      </c>
      <c r="D273" s="316"/>
      <c r="E273" s="388">
        <v>4.6820000000000004</v>
      </c>
      <c r="F273" s="388">
        <v>0</v>
      </c>
      <c r="G273" s="388">
        <v>4.2999999999999997E-2</v>
      </c>
      <c r="H273" s="388">
        <v>0</v>
      </c>
      <c r="I273" s="388">
        <v>0</v>
      </c>
      <c r="J273" s="388">
        <v>0</v>
      </c>
      <c r="K273" s="388">
        <v>0</v>
      </c>
      <c r="L273" s="388">
        <v>0</v>
      </c>
      <c r="M273" s="388">
        <v>0</v>
      </c>
      <c r="N273" s="388">
        <v>0</v>
      </c>
      <c r="O273" s="388">
        <v>0</v>
      </c>
      <c r="P273" s="388">
        <f t="shared" si="136"/>
        <v>0</v>
      </c>
      <c r="Q273" s="388">
        <f t="shared" si="137"/>
        <v>0</v>
      </c>
    </row>
    <row r="274" spans="1:17" s="300" customFormat="1">
      <c r="A274" s="315" t="s">
        <v>779</v>
      </c>
      <c r="B274" s="284" t="s">
        <v>1049</v>
      </c>
      <c r="C274" s="316" t="s">
        <v>748</v>
      </c>
      <c r="D274" s="316"/>
      <c r="E274" s="388"/>
      <c r="F274" s="388"/>
      <c r="G274" s="388"/>
      <c r="H274" s="388"/>
      <c r="I274" s="388"/>
      <c r="J274" s="388"/>
      <c r="K274" s="388"/>
      <c r="L274" s="388"/>
      <c r="M274" s="388"/>
      <c r="N274" s="388"/>
      <c r="O274" s="388"/>
      <c r="P274" s="388">
        <f t="shared" si="136"/>
        <v>0</v>
      </c>
      <c r="Q274" s="388">
        <f t="shared" si="137"/>
        <v>0</v>
      </c>
    </row>
    <row r="275" spans="1:17" s="300" customFormat="1">
      <c r="A275" s="315" t="s">
        <v>780</v>
      </c>
      <c r="B275" s="286" t="s">
        <v>62</v>
      </c>
      <c r="C275" s="316" t="s">
        <v>748</v>
      </c>
      <c r="D275" s="316"/>
      <c r="E275" s="388"/>
      <c r="F275" s="388"/>
      <c r="G275" s="388"/>
      <c r="H275" s="388"/>
      <c r="I275" s="388"/>
      <c r="J275" s="388"/>
      <c r="K275" s="388"/>
      <c r="L275" s="388"/>
      <c r="M275" s="388"/>
      <c r="N275" s="388"/>
      <c r="O275" s="388"/>
      <c r="P275" s="388">
        <f t="shared" si="136"/>
        <v>0</v>
      </c>
      <c r="Q275" s="388">
        <f t="shared" si="137"/>
        <v>0</v>
      </c>
    </row>
    <row r="276" spans="1:17" s="300" customFormat="1">
      <c r="A276" s="315" t="s">
        <v>781</v>
      </c>
      <c r="B276" s="284" t="s">
        <v>746</v>
      </c>
      <c r="C276" s="316" t="s">
        <v>748</v>
      </c>
      <c r="D276" s="316"/>
      <c r="E276" s="388">
        <v>0.41599999999999998</v>
      </c>
      <c r="F276" s="388">
        <v>0</v>
      </c>
      <c r="G276" s="388">
        <v>1E-3</v>
      </c>
      <c r="H276" s="388">
        <v>0</v>
      </c>
      <c r="I276" s="388">
        <v>0</v>
      </c>
      <c r="J276" s="388">
        <v>0</v>
      </c>
      <c r="K276" s="388">
        <v>0</v>
      </c>
      <c r="L276" s="388">
        <v>0</v>
      </c>
      <c r="M276" s="388">
        <v>0</v>
      </c>
      <c r="N276" s="388">
        <v>0</v>
      </c>
      <c r="O276" s="388">
        <v>0</v>
      </c>
      <c r="P276" s="388">
        <f t="shared" si="136"/>
        <v>0</v>
      </c>
      <c r="Q276" s="388">
        <f t="shared" si="137"/>
        <v>0</v>
      </c>
    </row>
    <row r="277" spans="1:17" s="300" customFormat="1">
      <c r="A277" s="315" t="s">
        <v>782</v>
      </c>
      <c r="B277" s="286" t="s">
        <v>62</v>
      </c>
      <c r="C277" s="316" t="s">
        <v>748</v>
      </c>
      <c r="D277" s="316"/>
      <c r="E277" s="388">
        <v>1E-3</v>
      </c>
      <c r="F277" s="388">
        <v>0</v>
      </c>
      <c r="G277" s="388">
        <v>1E-3</v>
      </c>
      <c r="H277" s="388">
        <v>0</v>
      </c>
      <c r="I277" s="388">
        <v>0</v>
      </c>
      <c r="J277" s="388">
        <v>0</v>
      </c>
      <c r="K277" s="388">
        <v>0</v>
      </c>
      <c r="L277" s="388">
        <v>0</v>
      </c>
      <c r="M277" s="388">
        <v>0</v>
      </c>
      <c r="N277" s="388">
        <v>0</v>
      </c>
      <c r="O277" s="388">
        <v>0</v>
      </c>
      <c r="P277" s="388">
        <f t="shared" si="136"/>
        <v>0</v>
      </c>
      <c r="Q277" s="388">
        <f t="shared" si="137"/>
        <v>0</v>
      </c>
    </row>
    <row r="278" spans="1:17" s="300" customFormat="1" ht="15.75" customHeight="1">
      <c r="A278" s="315" t="s">
        <v>1077</v>
      </c>
      <c r="B278" s="284" t="s">
        <v>747</v>
      </c>
      <c r="C278" s="316" t="s">
        <v>748</v>
      </c>
      <c r="D278" s="316"/>
      <c r="E278" s="388"/>
      <c r="F278" s="388"/>
      <c r="G278" s="388"/>
      <c r="H278" s="388"/>
      <c r="I278" s="388"/>
      <c r="J278" s="388"/>
      <c r="K278" s="388"/>
      <c r="L278" s="388"/>
      <c r="M278" s="388"/>
      <c r="N278" s="388"/>
      <c r="O278" s="388"/>
      <c r="P278" s="388"/>
      <c r="Q278" s="388"/>
    </row>
    <row r="279" spans="1:17" s="300" customFormat="1">
      <c r="A279" s="315" t="s">
        <v>783</v>
      </c>
      <c r="B279" s="286" t="s">
        <v>62</v>
      </c>
      <c r="C279" s="316" t="s">
        <v>748</v>
      </c>
      <c r="D279" s="316"/>
      <c r="E279" s="388"/>
      <c r="F279" s="388"/>
      <c r="G279" s="388"/>
      <c r="H279" s="388"/>
      <c r="I279" s="388"/>
      <c r="J279" s="388"/>
      <c r="K279" s="388"/>
      <c r="L279" s="388"/>
      <c r="M279" s="388"/>
      <c r="N279" s="388"/>
      <c r="O279" s="388"/>
      <c r="P279" s="388"/>
      <c r="Q279" s="388"/>
    </row>
    <row r="280" spans="1:17" s="300" customFormat="1">
      <c r="A280" s="315" t="s">
        <v>894</v>
      </c>
      <c r="B280" s="284" t="s">
        <v>1056</v>
      </c>
      <c r="C280" s="316" t="s">
        <v>748</v>
      </c>
      <c r="D280" s="316"/>
      <c r="E280" s="388"/>
      <c r="F280" s="388"/>
      <c r="G280" s="388"/>
      <c r="H280" s="388"/>
      <c r="I280" s="388"/>
      <c r="J280" s="388"/>
      <c r="K280" s="388"/>
      <c r="L280" s="388"/>
      <c r="M280" s="388"/>
      <c r="N280" s="388"/>
      <c r="O280" s="388"/>
      <c r="P280" s="388"/>
      <c r="Q280" s="388"/>
    </row>
    <row r="281" spans="1:17" s="300" customFormat="1">
      <c r="A281" s="315" t="s">
        <v>784</v>
      </c>
      <c r="B281" s="286" t="s">
        <v>62</v>
      </c>
      <c r="C281" s="316" t="s">
        <v>748</v>
      </c>
      <c r="D281" s="316"/>
      <c r="E281" s="388"/>
      <c r="F281" s="388"/>
      <c r="G281" s="388"/>
      <c r="H281" s="388"/>
      <c r="I281" s="388"/>
      <c r="J281" s="388"/>
      <c r="K281" s="388"/>
      <c r="L281" s="388"/>
      <c r="M281" s="388"/>
      <c r="N281" s="388"/>
      <c r="O281" s="388"/>
      <c r="P281" s="388"/>
      <c r="Q281" s="388"/>
    </row>
    <row r="282" spans="1:17" s="300" customFormat="1" ht="31.5">
      <c r="A282" s="315" t="s">
        <v>785</v>
      </c>
      <c r="B282" s="141" t="s">
        <v>1032</v>
      </c>
      <c r="C282" s="316" t="s">
        <v>748</v>
      </c>
      <c r="D282" s="316"/>
      <c r="E282" s="388"/>
      <c r="F282" s="388"/>
      <c r="G282" s="388"/>
      <c r="H282" s="388"/>
      <c r="I282" s="388"/>
      <c r="J282" s="388"/>
      <c r="K282" s="388"/>
      <c r="L282" s="388"/>
      <c r="M282" s="388"/>
      <c r="N282" s="388"/>
      <c r="O282" s="388"/>
      <c r="P282" s="388"/>
      <c r="Q282" s="388"/>
    </row>
    <row r="283" spans="1:17" s="300" customFormat="1">
      <c r="A283" s="315" t="s">
        <v>786</v>
      </c>
      <c r="B283" s="286" t="s">
        <v>62</v>
      </c>
      <c r="C283" s="316" t="s">
        <v>748</v>
      </c>
      <c r="D283" s="316"/>
      <c r="E283" s="388"/>
      <c r="F283" s="388"/>
      <c r="G283" s="388"/>
      <c r="H283" s="388"/>
      <c r="I283" s="388"/>
      <c r="J283" s="388"/>
      <c r="K283" s="388"/>
      <c r="L283" s="388"/>
      <c r="M283" s="388"/>
      <c r="N283" s="388"/>
      <c r="O283" s="388"/>
      <c r="P283" s="388"/>
      <c r="Q283" s="388"/>
    </row>
    <row r="284" spans="1:17" s="300" customFormat="1">
      <c r="A284" s="315" t="s">
        <v>993</v>
      </c>
      <c r="B284" s="286" t="s">
        <v>643</v>
      </c>
      <c r="C284" s="316" t="s">
        <v>748</v>
      </c>
      <c r="D284" s="316"/>
      <c r="E284" s="388"/>
      <c r="F284" s="388"/>
      <c r="G284" s="388"/>
      <c r="H284" s="388"/>
      <c r="I284" s="388"/>
      <c r="J284" s="388"/>
      <c r="K284" s="388"/>
      <c r="L284" s="388"/>
      <c r="M284" s="388"/>
      <c r="N284" s="388"/>
      <c r="O284" s="388"/>
      <c r="P284" s="388"/>
      <c r="Q284" s="388"/>
    </row>
    <row r="285" spans="1:17" s="300" customFormat="1">
      <c r="A285" s="315" t="s">
        <v>995</v>
      </c>
      <c r="B285" s="287" t="s">
        <v>62</v>
      </c>
      <c r="C285" s="316" t="s">
        <v>748</v>
      </c>
      <c r="D285" s="316"/>
      <c r="E285" s="388"/>
      <c r="F285" s="388"/>
      <c r="G285" s="388"/>
      <c r="H285" s="388"/>
      <c r="I285" s="388"/>
      <c r="J285" s="388"/>
      <c r="K285" s="388"/>
      <c r="L285" s="388"/>
      <c r="M285" s="388"/>
      <c r="N285" s="388"/>
      <c r="O285" s="388"/>
      <c r="P285" s="388"/>
      <c r="Q285" s="388"/>
    </row>
    <row r="286" spans="1:17" s="300" customFormat="1">
      <c r="A286" s="315" t="s">
        <v>994</v>
      </c>
      <c r="B286" s="286" t="s">
        <v>631</v>
      </c>
      <c r="C286" s="316" t="s">
        <v>748</v>
      </c>
      <c r="D286" s="316"/>
      <c r="E286" s="388"/>
      <c r="F286" s="388"/>
      <c r="G286" s="388"/>
      <c r="H286" s="388"/>
      <c r="I286" s="388"/>
      <c r="J286" s="388"/>
      <c r="K286" s="388"/>
      <c r="L286" s="388"/>
      <c r="M286" s="388"/>
      <c r="N286" s="388"/>
      <c r="O286" s="388"/>
      <c r="P286" s="388"/>
      <c r="Q286" s="388"/>
    </row>
    <row r="287" spans="1:17" s="300" customFormat="1">
      <c r="A287" s="315" t="s">
        <v>996</v>
      </c>
      <c r="B287" s="287" t="s">
        <v>62</v>
      </c>
      <c r="C287" s="316" t="s">
        <v>748</v>
      </c>
      <c r="D287" s="316"/>
      <c r="E287" s="388"/>
      <c r="F287" s="388"/>
      <c r="G287" s="388"/>
      <c r="H287" s="388"/>
      <c r="I287" s="388"/>
      <c r="J287" s="388"/>
      <c r="K287" s="388"/>
      <c r="L287" s="388"/>
      <c r="M287" s="388"/>
      <c r="N287" s="388"/>
      <c r="O287" s="388"/>
      <c r="P287" s="388"/>
      <c r="Q287" s="388"/>
    </row>
    <row r="288" spans="1:17" s="300" customFormat="1">
      <c r="A288" s="315" t="s">
        <v>787</v>
      </c>
      <c r="B288" s="141" t="s">
        <v>795</v>
      </c>
      <c r="C288" s="316" t="s">
        <v>748</v>
      </c>
      <c r="D288" s="316"/>
      <c r="E288" s="388">
        <v>43.191999999999993</v>
      </c>
      <c r="F288" s="388">
        <v>0</v>
      </c>
      <c r="G288" s="388">
        <v>33.010999999999989</v>
      </c>
      <c r="H288" s="388">
        <v>0</v>
      </c>
      <c r="I288" s="388">
        <v>37.155000000000001</v>
      </c>
      <c r="J288" s="388">
        <v>0</v>
      </c>
      <c r="K288" s="388">
        <v>24.7</v>
      </c>
      <c r="L288" s="388">
        <v>0</v>
      </c>
      <c r="M288" s="388">
        <v>83.9</v>
      </c>
      <c r="N288" s="388">
        <v>0</v>
      </c>
      <c r="O288" s="388">
        <v>27.999999999999979</v>
      </c>
      <c r="P288" s="388">
        <f t="shared" si="136"/>
        <v>0</v>
      </c>
      <c r="Q288" s="388">
        <f t="shared" si="137"/>
        <v>173.75499999999997</v>
      </c>
    </row>
    <row r="289" spans="1:17" s="300" customFormat="1">
      <c r="A289" s="315" t="s">
        <v>788</v>
      </c>
      <c r="B289" s="286" t="s">
        <v>62</v>
      </c>
      <c r="C289" s="316" t="s">
        <v>748</v>
      </c>
      <c r="D289" s="316"/>
      <c r="E289" s="388">
        <v>12.269999999999975</v>
      </c>
      <c r="F289" s="388">
        <v>0</v>
      </c>
      <c r="G289" s="388">
        <v>8.0960000000000019</v>
      </c>
      <c r="H289" s="388">
        <v>0</v>
      </c>
      <c r="I289" s="388">
        <v>0.68000000000000682</v>
      </c>
      <c r="J289" s="388">
        <v>0</v>
      </c>
      <c r="K289" s="388">
        <v>0</v>
      </c>
      <c r="L289" s="388">
        <v>0</v>
      </c>
      <c r="M289" s="388">
        <v>0</v>
      </c>
      <c r="N289" s="388">
        <v>0</v>
      </c>
      <c r="O289" s="388">
        <v>0</v>
      </c>
      <c r="P289" s="388">
        <f t="shared" si="136"/>
        <v>0</v>
      </c>
      <c r="Q289" s="388">
        <f t="shared" si="137"/>
        <v>0.68000000000000682</v>
      </c>
    </row>
    <row r="290" spans="1:17" s="300" customFormat="1">
      <c r="A290" s="315" t="s">
        <v>570</v>
      </c>
      <c r="B290" s="285" t="s">
        <v>1033</v>
      </c>
      <c r="C290" s="316" t="s">
        <v>748</v>
      </c>
      <c r="D290" s="316"/>
      <c r="E290" s="388">
        <v>552.14</v>
      </c>
      <c r="F290" s="388">
        <v>0</v>
      </c>
      <c r="G290" s="388">
        <v>591.79600000000005</v>
      </c>
      <c r="H290" s="388">
        <v>0</v>
      </c>
      <c r="I290" s="388">
        <v>636.226</v>
      </c>
      <c r="J290" s="388">
        <v>0</v>
      </c>
      <c r="K290" s="388">
        <v>568.6</v>
      </c>
      <c r="L290" s="388">
        <v>0</v>
      </c>
      <c r="M290" s="388">
        <v>600.5</v>
      </c>
      <c r="N290" s="388">
        <v>0</v>
      </c>
      <c r="O290" s="388">
        <v>539.1</v>
      </c>
      <c r="P290" s="388">
        <f t="shared" si="136"/>
        <v>0</v>
      </c>
      <c r="Q290" s="388">
        <f t="shared" si="137"/>
        <v>2344.4259999999999</v>
      </c>
    </row>
    <row r="291" spans="1:17" s="300" customFormat="1">
      <c r="A291" s="315" t="s">
        <v>672</v>
      </c>
      <c r="B291" s="141" t="s">
        <v>567</v>
      </c>
      <c r="C291" s="316" t="s">
        <v>748</v>
      </c>
      <c r="D291" s="316"/>
      <c r="E291" s="388">
        <v>381.42500000000001</v>
      </c>
      <c r="F291" s="388">
        <v>0</v>
      </c>
      <c r="G291" s="388">
        <v>379.13299999999998</v>
      </c>
      <c r="H291" s="388">
        <v>0</v>
      </c>
      <c r="I291" s="388">
        <v>451.65800000000002</v>
      </c>
      <c r="J291" s="388">
        <v>0</v>
      </c>
      <c r="K291" s="388">
        <v>283.89999999999998</v>
      </c>
      <c r="L291" s="388">
        <v>0</v>
      </c>
      <c r="M291" s="388">
        <v>267.8</v>
      </c>
      <c r="N291" s="388">
        <v>0</v>
      </c>
      <c r="O291" s="388">
        <v>170.9</v>
      </c>
      <c r="P291" s="388">
        <f t="shared" si="136"/>
        <v>0</v>
      </c>
      <c r="Q291" s="388">
        <f t="shared" si="137"/>
        <v>1174.258</v>
      </c>
    </row>
    <row r="292" spans="1:17" s="300" customFormat="1">
      <c r="A292" s="315" t="s">
        <v>673</v>
      </c>
      <c r="B292" s="286" t="s">
        <v>62</v>
      </c>
      <c r="C292" s="316" t="s">
        <v>748</v>
      </c>
      <c r="D292" s="316"/>
      <c r="E292" s="388">
        <v>233.078</v>
      </c>
      <c r="F292" s="388">
        <v>0</v>
      </c>
      <c r="G292" s="388">
        <v>264.46800000000002</v>
      </c>
      <c r="H292" s="388">
        <v>0</v>
      </c>
      <c r="I292" s="388">
        <v>235.79499999999999</v>
      </c>
      <c r="J292" s="388">
        <v>0</v>
      </c>
      <c r="K292" s="388">
        <v>141.5</v>
      </c>
      <c r="L292" s="388">
        <v>0</v>
      </c>
      <c r="M292" s="388">
        <v>86.6</v>
      </c>
      <c r="N292" s="388">
        <v>0</v>
      </c>
      <c r="O292" s="388">
        <v>0</v>
      </c>
      <c r="P292" s="388">
        <f t="shared" si="136"/>
        <v>0</v>
      </c>
      <c r="Q292" s="388">
        <f t="shared" si="137"/>
        <v>463.89499999999998</v>
      </c>
    </row>
    <row r="293" spans="1:17" s="300" customFormat="1">
      <c r="A293" s="315" t="s">
        <v>674</v>
      </c>
      <c r="B293" s="141" t="s">
        <v>1034</v>
      </c>
      <c r="C293" s="316" t="s">
        <v>748</v>
      </c>
      <c r="D293" s="316"/>
      <c r="E293" s="388">
        <v>12.82014</v>
      </c>
      <c r="F293" s="388">
        <v>0</v>
      </c>
      <c r="G293" s="388">
        <v>29.9</v>
      </c>
      <c r="H293" s="388">
        <v>0</v>
      </c>
      <c r="I293" s="388">
        <v>13.8</v>
      </c>
      <c r="J293" s="388">
        <v>0</v>
      </c>
      <c r="K293" s="388">
        <v>2.1</v>
      </c>
      <c r="L293" s="388">
        <v>0</v>
      </c>
      <c r="M293" s="388">
        <v>12</v>
      </c>
      <c r="N293" s="388">
        <v>0</v>
      </c>
      <c r="O293" s="388">
        <v>20.3</v>
      </c>
      <c r="P293" s="388">
        <f t="shared" si="136"/>
        <v>0</v>
      </c>
      <c r="Q293" s="388">
        <f t="shared" si="137"/>
        <v>48.2</v>
      </c>
    </row>
    <row r="294" spans="1:17" s="300" customFormat="1">
      <c r="A294" s="315" t="s">
        <v>676</v>
      </c>
      <c r="B294" s="286" t="s">
        <v>638</v>
      </c>
      <c r="C294" s="316" t="s">
        <v>748</v>
      </c>
      <c r="D294" s="316"/>
      <c r="E294" s="388"/>
      <c r="F294" s="388"/>
      <c r="G294" s="388"/>
      <c r="H294" s="388"/>
      <c r="I294" s="388"/>
      <c r="J294" s="388"/>
      <c r="K294" s="388"/>
      <c r="L294" s="388"/>
      <c r="M294" s="388"/>
      <c r="N294" s="388"/>
      <c r="O294" s="388"/>
      <c r="P294" s="388"/>
      <c r="Q294" s="388"/>
    </row>
    <row r="295" spans="1:17" s="300" customFormat="1">
      <c r="A295" s="315" t="s">
        <v>677</v>
      </c>
      <c r="B295" s="287" t="s">
        <v>62</v>
      </c>
      <c r="C295" s="316" t="s">
        <v>748</v>
      </c>
      <c r="D295" s="316"/>
      <c r="E295" s="388"/>
      <c r="F295" s="388"/>
      <c r="G295" s="388"/>
      <c r="H295" s="388"/>
      <c r="I295" s="388"/>
      <c r="J295" s="388"/>
      <c r="K295" s="388"/>
      <c r="L295" s="388"/>
      <c r="M295" s="388"/>
      <c r="N295" s="388"/>
      <c r="O295" s="388"/>
      <c r="P295" s="388"/>
      <c r="Q295" s="388"/>
    </row>
    <row r="296" spans="1:17" s="300" customFormat="1">
      <c r="A296" s="315" t="s">
        <v>678</v>
      </c>
      <c r="B296" s="286" t="s">
        <v>698</v>
      </c>
      <c r="C296" s="316" t="s">
        <v>748</v>
      </c>
      <c r="D296" s="316"/>
      <c r="E296" s="388">
        <v>12.82014</v>
      </c>
      <c r="F296" s="388">
        <v>0</v>
      </c>
      <c r="G296" s="388">
        <v>29.9</v>
      </c>
      <c r="H296" s="388">
        <v>0</v>
      </c>
      <c r="I296" s="388">
        <v>13.8</v>
      </c>
      <c r="J296" s="388">
        <v>0</v>
      </c>
      <c r="K296" s="388">
        <v>2.1</v>
      </c>
      <c r="L296" s="388">
        <v>0</v>
      </c>
      <c r="M296" s="388">
        <v>12</v>
      </c>
      <c r="N296" s="388">
        <v>0</v>
      </c>
      <c r="O296" s="388">
        <v>20.3</v>
      </c>
      <c r="P296" s="388">
        <f t="shared" si="136"/>
        <v>0</v>
      </c>
      <c r="Q296" s="388">
        <f t="shared" si="137"/>
        <v>48.2</v>
      </c>
    </row>
    <row r="297" spans="1:17" s="300" customFormat="1">
      <c r="A297" s="315" t="s">
        <v>679</v>
      </c>
      <c r="B297" s="287" t="s">
        <v>62</v>
      </c>
      <c r="C297" s="316" t="s">
        <v>748</v>
      </c>
      <c r="D297" s="316"/>
      <c r="E297" s="388">
        <v>0</v>
      </c>
      <c r="F297" s="388">
        <v>0</v>
      </c>
      <c r="G297" s="388">
        <v>0</v>
      </c>
      <c r="H297" s="388">
        <v>0</v>
      </c>
      <c r="I297" s="388">
        <v>0</v>
      </c>
      <c r="J297" s="388">
        <v>0</v>
      </c>
      <c r="K297" s="388">
        <v>0</v>
      </c>
      <c r="L297" s="388">
        <v>0</v>
      </c>
      <c r="M297" s="388">
        <v>0</v>
      </c>
      <c r="N297" s="388">
        <v>0</v>
      </c>
      <c r="O297" s="388">
        <v>0.3</v>
      </c>
      <c r="P297" s="388">
        <f t="shared" si="136"/>
        <v>0</v>
      </c>
      <c r="Q297" s="388">
        <f t="shared" si="137"/>
        <v>0.3</v>
      </c>
    </row>
    <row r="298" spans="1:17" s="300" customFormat="1" ht="31.5">
      <c r="A298" s="315" t="s">
        <v>675</v>
      </c>
      <c r="B298" s="141" t="s">
        <v>902</v>
      </c>
      <c r="C298" s="316" t="s">
        <v>748</v>
      </c>
      <c r="D298" s="316"/>
      <c r="E298" s="388"/>
      <c r="F298" s="388"/>
      <c r="G298" s="388"/>
      <c r="H298" s="388"/>
      <c r="I298" s="388"/>
      <c r="J298" s="388"/>
      <c r="K298" s="388"/>
      <c r="L298" s="388"/>
      <c r="M298" s="388"/>
      <c r="N298" s="388"/>
      <c r="O298" s="388"/>
      <c r="P298" s="388"/>
      <c r="Q298" s="388"/>
    </row>
    <row r="299" spans="1:17" s="300" customFormat="1">
      <c r="A299" s="315" t="s">
        <v>680</v>
      </c>
      <c r="B299" s="286" t="s">
        <v>62</v>
      </c>
      <c r="C299" s="316" t="s">
        <v>748</v>
      </c>
      <c r="D299" s="316"/>
      <c r="E299" s="388"/>
      <c r="F299" s="388"/>
      <c r="G299" s="388"/>
      <c r="H299" s="388"/>
      <c r="I299" s="388"/>
      <c r="J299" s="388"/>
      <c r="K299" s="388"/>
      <c r="L299" s="388"/>
      <c r="M299" s="388"/>
      <c r="N299" s="388"/>
      <c r="O299" s="388"/>
      <c r="P299" s="388"/>
      <c r="Q299" s="388"/>
    </row>
    <row r="300" spans="1:17" s="300" customFormat="1">
      <c r="A300" s="315" t="s">
        <v>681</v>
      </c>
      <c r="B300" s="141" t="s">
        <v>699</v>
      </c>
      <c r="C300" s="316" t="s">
        <v>748</v>
      </c>
      <c r="D300" s="316"/>
      <c r="E300" s="388"/>
      <c r="F300" s="388"/>
      <c r="G300" s="388"/>
      <c r="H300" s="388"/>
      <c r="I300" s="388"/>
      <c r="J300" s="388"/>
      <c r="K300" s="388"/>
      <c r="L300" s="388"/>
      <c r="M300" s="388"/>
      <c r="N300" s="388"/>
      <c r="O300" s="388"/>
      <c r="P300" s="388"/>
      <c r="Q300" s="388"/>
    </row>
    <row r="301" spans="1:17" s="300" customFormat="1">
      <c r="A301" s="315" t="s">
        <v>686</v>
      </c>
      <c r="B301" s="286" t="s">
        <v>62</v>
      </c>
      <c r="C301" s="316" t="s">
        <v>748</v>
      </c>
      <c r="D301" s="316"/>
      <c r="E301" s="388"/>
      <c r="F301" s="388"/>
      <c r="G301" s="388"/>
      <c r="H301" s="388"/>
      <c r="I301" s="388"/>
      <c r="J301" s="388"/>
      <c r="K301" s="388"/>
      <c r="L301" s="388"/>
      <c r="M301" s="388"/>
      <c r="N301" s="388"/>
      <c r="O301" s="388"/>
      <c r="P301" s="388"/>
      <c r="Q301" s="388"/>
    </row>
    <row r="302" spans="1:17" s="300" customFormat="1">
      <c r="A302" s="315" t="s">
        <v>682</v>
      </c>
      <c r="B302" s="141" t="s">
        <v>700</v>
      </c>
      <c r="C302" s="316" t="s">
        <v>748</v>
      </c>
      <c r="D302" s="316"/>
      <c r="E302" s="388">
        <v>15.461</v>
      </c>
      <c r="F302" s="388">
        <v>0</v>
      </c>
      <c r="G302" s="388">
        <v>13.753</v>
      </c>
      <c r="H302" s="388">
        <v>0</v>
      </c>
      <c r="I302" s="388">
        <v>12.989000000000001</v>
      </c>
      <c r="J302" s="388">
        <v>0</v>
      </c>
      <c r="K302" s="388">
        <v>15.4</v>
      </c>
      <c r="L302" s="388">
        <v>0</v>
      </c>
      <c r="M302" s="388">
        <v>15.5</v>
      </c>
      <c r="N302" s="388">
        <v>0</v>
      </c>
      <c r="O302" s="388">
        <v>34.1</v>
      </c>
      <c r="P302" s="388">
        <f>H302+J302+L302+N302</f>
        <v>0</v>
      </c>
      <c r="Q302" s="388">
        <f t="shared" si="137"/>
        <v>77.989000000000004</v>
      </c>
    </row>
    <row r="303" spans="1:17" s="300" customFormat="1">
      <c r="A303" s="315" t="s">
        <v>687</v>
      </c>
      <c r="B303" s="286" t="s">
        <v>62</v>
      </c>
      <c r="C303" s="316" t="s">
        <v>748</v>
      </c>
      <c r="D303" s="316"/>
      <c r="E303" s="388">
        <v>0</v>
      </c>
      <c r="F303" s="388">
        <v>0</v>
      </c>
      <c r="G303" s="388">
        <v>0</v>
      </c>
      <c r="H303" s="388">
        <v>0</v>
      </c>
      <c r="I303" s="388">
        <v>0</v>
      </c>
      <c r="J303" s="388">
        <v>0</v>
      </c>
      <c r="K303" s="388">
        <v>0</v>
      </c>
      <c r="L303" s="388">
        <v>0</v>
      </c>
      <c r="M303" s="388">
        <v>0</v>
      </c>
      <c r="N303" s="388">
        <v>0</v>
      </c>
      <c r="O303" s="388">
        <v>0</v>
      </c>
      <c r="P303" s="388">
        <f t="shared" si="136"/>
        <v>0</v>
      </c>
      <c r="Q303" s="388">
        <f t="shared" si="137"/>
        <v>0</v>
      </c>
    </row>
    <row r="304" spans="1:17" s="300" customFormat="1">
      <c r="A304" s="315" t="s">
        <v>683</v>
      </c>
      <c r="B304" s="141" t="s">
        <v>701</v>
      </c>
      <c r="C304" s="316" t="s">
        <v>748</v>
      </c>
      <c r="D304" s="316"/>
      <c r="E304" s="388">
        <v>46.61</v>
      </c>
      <c r="F304" s="388">
        <v>0</v>
      </c>
      <c r="G304" s="388">
        <v>25.219000000000001</v>
      </c>
      <c r="H304" s="388">
        <v>0</v>
      </c>
      <c r="I304" s="388">
        <v>23.655000000000001</v>
      </c>
      <c r="J304" s="388">
        <v>0</v>
      </c>
      <c r="K304" s="388">
        <v>54.1</v>
      </c>
      <c r="L304" s="388">
        <v>0</v>
      </c>
      <c r="M304" s="388">
        <v>55.2</v>
      </c>
      <c r="N304" s="388">
        <v>0</v>
      </c>
      <c r="O304" s="388">
        <v>63.8</v>
      </c>
      <c r="P304" s="388">
        <f t="shared" si="136"/>
        <v>0</v>
      </c>
      <c r="Q304" s="388">
        <f t="shared" si="137"/>
        <v>196.755</v>
      </c>
    </row>
    <row r="305" spans="1:89" s="300" customFormat="1">
      <c r="A305" s="315" t="s">
        <v>688</v>
      </c>
      <c r="B305" s="286" t="s">
        <v>62</v>
      </c>
      <c r="C305" s="316" t="s">
        <v>748</v>
      </c>
      <c r="D305" s="316"/>
      <c r="E305" s="388">
        <v>0</v>
      </c>
      <c r="F305" s="388">
        <v>0</v>
      </c>
      <c r="G305" s="388">
        <v>0</v>
      </c>
      <c r="H305" s="388">
        <v>0</v>
      </c>
      <c r="I305" s="388">
        <v>0</v>
      </c>
      <c r="J305" s="388">
        <v>0</v>
      </c>
      <c r="K305" s="388">
        <v>0</v>
      </c>
      <c r="L305" s="388">
        <v>0</v>
      </c>
      <c r="M305" s="388">
        <v>0</v>
      </c>
      <c r="N305" s="388">
        <v>0</v>
      </c>
      <c r="O305" s="388">
        <v>0</v>
      </c>
      <c r="P305" s="388">
        <f t="shared" si="136"/>
        <v>0</v>
      </c>
      <c r="Q305" s="388">
        <f t="shared" si="137"/>
        <v>0</v>
      </c>
    </row>
    <row r="306" spans="1:89" s="300" customFormat="1">
      <c r="A306" s="315" t="s">
        <v>684</v>
      </c>
      <c r="B306" s="141" t="s">
        <v>702</v>
      </c>
      <c r="C306" s="316" t="s">
        <v>748</v>
      </c>
      <c r="D306" s="316"/>
      <c r="E306" s="388">
        <v>1.0109999999999999</v>
      </c>
      <c r="F306" s="388">
        <v>0</v>
      </c>
      <c r="G306" s="388">
        <v>9.0860000000000003</v>
      </c>
      <c r="H306" s="388">
        <v>0</v>
      </c>
      <c r="I306" s="388">
        <v>10.37</v>
      </c>
      <c r="J306" s="388">
        <v>0</v>
      </c>
      <c r="K306" s="388">
        <v>3.25</v>
      </c>
      <c r="L306" s="388">
        <v>0</v>
      </c>
      <c r="M306" s="388">
        <v>3.75</v>
      </c>
      <c r="N306" s="388">
        <v>0</v>
      </c>
      <c r="O306" s="388">
        <v>12.166666666666666</v>
      </c>
      <c r="P306" s="388">
        <f t="shared" si="136"/>
        <v>0</v>
      </c>
      <c r="Q306" s="388">
        <f t="shared" si="137"/>
        <v>29.536666666666662</v>
      </c>
    </row>
    <row r="307" spans="1:89" s="300" customFormat="1">
      <c r="A307" s="315" t="s">
        <v>689</v>
      </c>
      <c r="B307" s="286" t="s">
        <v>62</v>
      </c>
      <c r="C307" s="316" t="s">
        <v>748</v>
      </c>
      <c r="D307" s="316"/>
      <c r="E307" s="388">
        <v>0</v>
      </c>
      <c r="F307" s="388">
        <v>0</v>
      </c>
      <c r="G307" s="388">
        <v>0.151</v>
      </c>
      <c r="H307" s="388">
        <v>0</v>
      </c>
      <c r="I307" s="388">
        <v>10.37</v>
      </c>
      <c r="J307" s="388">
        <v>0</v>
      </c>
      <c r="K307" s="388">
        <v>3.1</v>
      </c>
      <c r="L307" s="388">
        <v>0</v>
      </c>
      <c r="M307" s="388">
        <v>3.75</v>
      </c>
      <c r="N307" s="388">
        <v>0</v>
      </c>
      <c r="O307" s="388">
        <v>12.166666666666666</v>
      </c>
      <c r="P307" s="388">
        <f t="shared" si="136"/>
        <v>0</v>
      </c>
      <c r="Q307" s="388">
        <f t="shared" si="137"/>
        <v>29.386666666666663</v>
      </c>
    </row>
    <row r="308" spans="1:89" s="300" customFormat="1" ht="31.5">
      <c r="A308" s="315" t="s">
        <v>685</v>
      </c>
      <c r="B308" s="141" t="s">
        <v>733</v>
      </c>
      <c r="C308" s="316" t="s">
        <v>748</v>
      </c>
      <c r="D308" s="316"/>
      <c r="E308" s="388"/>
      <c r="F308" s="388"/>
      <c r="G308" s="388"/>
      <c r="H308" s="388"/>
      <c r="I308" s="388"/>
      <c r="J308" s="388"/>
      <c r="K308" s="388"/>
      <c r="L308" s="388"/>
      <c r="M308" s="388"/>
      <c r="N308" s="388"/>
      <c r="O308" s="388"/>
      <c r="P308" s="388"/>
      <c r="Q308" s="388"/>
    </row>
    <row r="309" spans="1:89" s="300" customFormat="1">
      <c r="A309" s="315" t="s">
        <v>690</v>
      </c>
      <c r="B309" s="286" t="s">
        <v>62</v>
      </c>
      <c r="C309" s="316" t="s">
        <v>748</v>
      </c>
      <c r="D309" s="316"/>
      <c r="E309" s="388"/>
      <c r="F309" s="388"/>
      <c r="G309" s="388"/>
      <c r="H309" s="388"/>
      <c r="I309" s="388"/>
      <c r="J309" s="388"/>
      <c r="K309" s="388"/>
      <c r="L309" s="388"/>
      <c r="M309" s="388"/>
      <c r="N309" s="388"/>
      <c r="O309" s="388"/>
      <c r="P309" s="388"/>
      <c r="Q309" s="388"/>
    </row>
    <row r="310" spans="1:89" s="300" customFormat="1">
      <c r="A310" s="315" t="s">
        <v>911</v>
      </c>
      <c r="B310" s="286" t="s">
        <v>912</v>
      </c>
      <c r="C310" s="316" t="s">
        <v>748</v>
      </c>
      <c r="D310" s="316"/>
      <c r="E310" s="388">
        <v>94.812859999999958</v>
      </c>
      <c r="F310" s="388">
        <v>0</v>
      </c>
      <c r="G310" s="388">
        <v>134.70500000000004</v>
      </c>
      <c r="H310" s="388">
        <v>0</v>
      </c>
      <c r="I310" s="388">
        <v>123.75399999999996</v>
      </c>
      <c r="J310" s="388">
        <v>0</v>
      </c>
      <c r="K310" s="388">
        <v>209.9</v>
      </c>
      <c r="L310" s="388">
        <v>0</v>
      </c>
      <c r="M310" s="388">
        <v>246.25</v>
      </c>
      <c r="N310" s="388">
        <v>0</v>
      </c>
      <c r="O310" s="388">
        <v>237.83333333333334</v>
      </c>
      <c r="P310" s="388">
        <f t="shared" si="136"/>
        <v>0</v>
      </c>
      <c r="Q310" s="388">
        <f t="shared" si="137"/>
        <v>817.73733333333337</v>
      </c>
    </row>
    <row r="311" spans="1:89" s="300" customFormat="1">
      <c r="A311" s="315" t="s">
        <v>1118</v>
      </c>
      <c r="B311" s="286" t="s">
        <v>62</v>
      </c>
      <c r="C311" s="316" t="s">
        <v>748</v>
      </c>
      <c r="D311" s="316"/>
      <c r="E311" s="388">
        <v>21.62299999999999</v>
      </c>
      <c r="F311" s="388">
        <v>0</v>
      </c>
      <c r="G311" s="388">
        <v>15.465999999999962</v>
      </c>
      <c r="H311" s="388">
        <v>0</v>
      </c>
      <c r="I311" s="388">
        <v>17.003000000000021</v>
      </c>
      <c r="J311" s="388">
        <v>0</v>
      </c>
      <c r="K311" s="388">
        <v>136.1</v>
      </c>
      <c r="L311" s="388">
        <v>0</v>
      </c>
      <c r="M311" s="388">
        <v>136.35</v>
      </c>
      <c r="N311" s="388">
        <v>0</v>
      </c>
      <c r="O311" s="388">
        <v>0</v>
      </c>
      <c r="P311" s="388">
        <f t="shared" si="136"/>
        <v>0</v>
      </c>
      <c r="Q311" s="388">
        <f t="shared" si="137"/>
        <v>289.45299999999997</v>
      </c>
    </row>
    <row r="312" spans="1:89" s="302" customFormat="1">
      <c r="A312" s="315" t="s">
        <v>1109</v>
      </c>
      <c r="B312" s="141" t="s">
        <v>1108</v>
      </c>
      <c r="C312" s="316" t="s">
        <v>748</v>
      </c>
      <c r="D312" s="316"/>
      <c r="E312" s="388"/>
      <c r="F312" s="388"/>
      <c r="G312" s="388"/>
      <c r="H312" s="388"/>
      <c r="I312" s="388"/>
      <c r="J312" s="388"/>
      <c r="K312" s="388"/>
      <c r="L312" s="391"/>
      <c r="M312" s="391"/>
      <c r="N312" s="391"/>
      <c r="O312" s="391"/>
      <c r="P312" s="391"/>
      <c r="Q312" s="391"/>
      <c r="R312" s="300"/>
      <c r="S312" s="300"/>
      <c r="T312" s="300"/>
      <c r="U312" s="300"/>
      <c r="V312" s="300"/>
      <c r="W312" s="300"/>
      <c r="X312" s="300"/>
      <c r="Y312" s="300"/>
      <c r="Z312" s="300"/>
      <c r="AA312" s="300"/>
      <c r="AB312" s="300"/>
      <c r="AC312" s="300"/>
      <c r="AD312" s="300"/>
      <c r="AE312" s="300"/>
      <c r="AF312" s="300"/>
      <c r="AG312" s="300"/>
      <c r="AH312" s="300"/>
      <c r="AI312" s="300"/>
      <c r="AJ312" s="300"/>
      <c r="AK312" s="300"/>
      <c r="AL312" s="300"/>
      <c r="AM312" s="300"/>
      <c r="AN312" s="300"/>
      <c r="AO312" s="300"/>
      <c r="AP312" s="300"/>
      <c r="AQ312" s="300"/>
      <c r="AR312" s="300"/>
      <c r="AS312" s="300"/>
      <c r="AT312" s="300"/>
      <c r="AU312" s="300"/>
      <c r="AV312" s="300"/>
      <c r="AW312" s="300"/>
      <c r="AX312" s="300"/>
      <c r="AY312" s="300"/>
      <c r="AZ312" s="300"/>
      <c r="BA312" s="300"/>
      <c r="BB312" s="300"/>
      <c r="BC312" s="300"/>
      <c r="BD312" s="300"/>
      <c r="BE312" s="300"/>
      <c r="BF312" s="300"/>
      <c r="BG312" s="300"/>
      <c r="BH312" s="300"/>
      <c r="BI312" s="300"/>
      <c r="BJ312" s="300"/>
      <c r="BK312" s="300"/>
      <c r="BL312" s="300"/>
      <c r="BM312" s="300"/>
      <c r="BN312" s="300"/>
      <c r="BO312" s="300"/>
      <c r="BP312" s="300"/>
      <c r="BQ312" s="300"/>
      <c r="BR312" s="300"/>
      <c r="BS312" s="300"/>
      <c r="BT312" s="300"/>
      <c r="BU312" s="300"/>
      <c r="BV312" s="300"/>
      <c r="BW312" s="300"/>
      <c r="BX312" s="300"/>
      <c r="BY312" s="300"/>
      <c r="BZ312" s="300"/>
      <c r="CA312" s="300"/>
      <c r="CB312" s="300"/>
      <c r="CC312" s="300"/>
      <c r="CD312" s="300"/>
      <c r="CE312" s="300"/>
      <c r="CF312" s="300"/>
      <c r="CG312" s="300"/>
      <c r="CH312" s="300"/>
      <c r="CI312" s="300"/>
      <c r="CJ312" s="300"/>
      <c r="CK312" s="300"/>
    </row>
    <row r="313" spans="1:89" s="300" customFormat="1" ht="31.5">
      <c r="A313" s="315" t="s">
        <v>571</v>
      </c>
      <c r="B313" s="285" t="s">
        <v>1035</v>
      </c>
      <c r="C313" s="316" t="s">
        <v>33</v>
      </c>
      <c r="D313" s="316"/>
      <c r="E313" s="391"/>
      <c r="F313" s="392"/>
      <c r="G313" s="392"/>
      <c r="H313" s="391"/>
      <c r="I313" s="392"/>
      <c r="J313" s="391"/>
      <c r="K313" s="391"/>
      <c r="L313" s="391"/>
      <c r="M313" s="391"/>
      <c r="N313" s="391"/>
      <c r="O313" s="391"/>
      <c r="P313" s="391"/>
      <c r="Q313" s="391"/>
    </row>
    <row r="314" spans="1:89" s="300" customFormat="1">
      <c r="A314" s="315" t="s">
        <v>691</v>
      </c>
      <c r="B314" s="141" t="s">
        <v>946</v>
      </c>
      <c r="C314" s="316" t="s">
        <v>33</v>
      </c>
      <c r="D314" s="316"/>
      <c r="E314" s="391"/>
      <c r="F314" s="392"/>
      <c r="G314" s="392"/>
      <c r="H314" s="391"/>
      <c r="I314" s="391"/>
      <c r="J314" s="391"/>
      <c r="K314" s="391"/>
      <c r="L314" s="391"/>
      <c r="M314" s="391"/>
      <c r="N314" s="391"/>
      <c r="O314" s="391"/>
      <c r="P314" s="391"/>
      <c r="Q314" s="391"/>
    </row>
    <row r="315" spans="1:89" s="300" customFormat="1" ht="31.5">
      <c r="A315" s="315" t="s">
        <v>913</v>
      </c>
      <c r="B315" s="141" t="s">
        <v>947</v>
      </c>
      <c r="C315" s="316" t="s">
        <v>33</v>
      </c>
      <c r="D315" s="316"/>
      <c r="E315" s="391"/>
      <c r="F315" s="392"/>
      <c r="G315" s="392"/>
      <c r="H315" s="391"/>
      <c r="I315" s="391"/>
      <c r="J315" s="391"/>
      <c r="K315" s="391"/>
      <c r="L315" s="391"/>
      <c r="M315" s="391"/>
      <c r="N315" s="391"/>
      <c r="O315" s="391"/>
      <c r="P315" s="391"/>
      <c r="Q315" s="391"/>
    </row>
    <row r="316" spans="1:89" s="300" customFormat="1" ht="31.5">
      <c r="A316" s="315" t="s">
        <v>914</v>
      </c>
      <c r="B316" s="141" t="s">
        <v>948</v>
      </c>
      <c r="C316" s="316" t="s">
        <v>33</v>
      </c>
      <c r="D316" s="316"/>
      <c r="E316" s="391"/>
      <c r="F316" s="392"/>
      <c r="G316" s="392"/>
      <c r="H316" s="391"/>
      <c r="I316" s="391"/>
      <c r="J316" s="391"/>
      <c r="K316" s="391"/>
      <c r="L316" s="391"/>
      <c r="M316" s="391"/>
      <c r="N316" s="391"/>
      <c r="O316" s="391"/>
      <c r="P316" s="391"/>
      <c r="Q316" s="391"/>
    </row>
    <row r="317" spans="1:89" s="300" customFormat="1" ht="31.5">
      <c r="A317" s="315" t="s">
        <v>997</v>
      </c>
      <c r="B317" s="141" t="s">
        <v>949</v>
      </c>
      <c r="C317" s="316" t="s">
        <v>33</v>
      </c>
      <c r="D317" s="316"/>
      <c r="E317" s="391"/>
      <c r="F317" s="392"/>
      <c r="G317" s="392"/>
      <c r="H317" s="391"/>
      <c r="I317" s="391"/>
      <c r="J317" s="391"/>
      <c r="K317" s="391"/>
      <c r="L317" s="391"/>
      <c r="M317" s="391"/>
      <c r="N317" s="391"/>
      <c r="O317" s="391"/>
      <c r="P317" s="391"/>
      <c r="Q317" s="391"/>
    </row>
    <row r="318" spans="1:89" s="300" customFormat="1">
      <c r="A318" s="315" t="s">
        <v>692</v>
      </c>
      <c r="B318" s="284" t="s">
        <v>1057</v>
      </c>
      <c r="C318" s="316" t="s">
        <v>33</v>
      </c>
      <c r="D318" s="316"/>
      <c r="E318" s="391"/>
      <c r="F318" s="392"/>
      <c r="G318" s="392"/>
      <c r="H318" s="391"/>
      <c r="I318" s="391"/>
      <c r="J318" s="391"/>
      <c r="K318" s="391"/>
      <c r="L318" s="391"/>
      <c r="M318" s="391"/>
      <c r="N318" s="391"/>
      <c r="O318" s="391"/>
      <c r="P318" s="391"/>
      <c r="Q318" s="391"/>
    </row>
    <row r="319" spans="1:89" s="300" customFormat="1">
      <c r="A319" s="315" t="s">
        <v>693</v>
      </c>
      <c r="B319" s="284" t="s">
        <v>950</v>
      </c>
      <c r="C319" s="316" t="s">
        <v>33</v>
      </c>
      <c r="D319" s="316"/>
      <c r="E319" s="391"/>
      <c r="F319" s="392"/>
      <c r="G319" s="392"/>
      <c r="H319" s="391"/>
      <c r="I319" s="391"/>
      <c r="J319" s="391"/>
      <c r="K319" s="391"/>
      <c r="L319" s="391"/>
      <c r="M319" s="391"/>
      <c r="N319" s="391"/>
      <c r="O319" s="391"/>
      <c r="P319" s="391"/>
      <c r="Q319" s="391"/>
    </row>
    <row r="320" spans="1:89" s="300" customFormat="1">
      <c r="A320" s="315" t="s">
        <v>694</v>
      </c>
      <c r="B320" s="284" t="s">
        <v>1050</v>
      </c>
      <c r="C320" s="316" t="s">
        <v>33</v>
      </c>
      <c r="D320" s="316"/>
      <c r="E320" s="391"/>
      <c r="F320" s="392"/>
      <c r="G320" s="392"/>
      <c r="H320" s="391"/>
      <c r="I320" s="391"/>
      <c r="J320" s="391"/>
      <c r="K320" s="391"/>
      <c r="L320" s="391"/>
      <c r="M320" s="391"/>
      <c r="N320" s="391"/>
      <c r="O320" s="391"/>
      <c r="P320" s="391"/>
      <c r="Q320" s="391"/>
    </row>
    <row r="321" spans="1:89" s="300" customFormat="1" ht="19.5" customHeight="1">
      <c r="A321" s="315" t="s">
        <v>695</v>
      </c>
      <c r="B321" s="284" t="s">
        <v>951</v>
      </c>
      <c r="C321" s="316" t="s">
        <v>33</v>
      </c>
      <c r="D321" s="316"/>
      <c r="E321" s="391"/>
      <c r="F321" s="392"/>
      <c r="G321" s="392"/>
      <c r="H321" s="391"/>
      <c r="I321" s="391"/>
      <c r="J321" s="391"/>
      <c r="K321" s="391"/>
      <c r="L321" s="391"/>
      <c r="M321" s="391"/>
      <c r="N321" s="391"/>
      <c r="O321" s="391"/>
      <c r="P321" s="391"/>
      <c r="Q321" s="391"/>
    </row>
    <row r="322" spans="1:89" s="300" customFormat="1" ht="19.5" customHeight="1">
      <c r="A322" s="315" t="s">
        <v>696</v>
      </c>
      <c r="B322" s="284" t="s">
        <v>1058</v>
      </c>
      <c r="C322" s="316" t="s">
        <v>33</v>
      </c>
      <c r="D322" s="316"/>
      <c r="E322" s="391"/>
      <c r="F322" s="392"/>
      <c r="G322" s="392"/>
      <c r="H322" s="391"/>
      <c r="I322" s="391"/>
      <c r="J322" s="391"/>
      <c r="K322" s="391"/>
      <c r="L322" s="391"/>
      <c r="M322" s="391"/>
      <c r="N322" s="391"/>
      <c r="O322" s="391"/>
      <c r="P322" s="391"/>
      <c r="Q322" s="391"/>
    </row>
    <row r="323" spans="1:89" s="300" customFormat="1" ht="36.75" customHeight="1">
      <c r="A323" s="315" t="s">
        <v>697</v>
      </c>
      <c r="B323" s="141" t="s">
        <v>1036</v>
      </c>
      <c r="C323" s="316" t="s">
        <v>33</v>
      </c>
      <c r="D323" s="316"/>
      <c r="E323" s="391"/>
      <c r="F323" s="392"/>
      <c r="G323" s="392"/>
      <c r="H323" s="391"/>
      <c r="I323" s="391"/>
      <c r="J323" s="391"/>
      <c r="K323" s="391"/>
      <c r="L323" s="391"/>
      <c r="M323" s="391"/>
      <c r="N323" s="391"/>
      <c r="O323" s="391"/>
      <c r="P323" s="391"/>
      <c r="Q323" s="391"/>
    </row>
    <row r="324" spans="1:89" s="300" customFormat="1" ht="19.5" customHeight="1">
      <c r="A324" s="315" t="s">
        <v>1075</v>
      </c>
      <c r="B324" s="292" t="s">
        <v>643</v>
      </c>
      <c r="C324" s="316" t="s">
        <v>33</v>
      </c>
      <c r="D324" s="316"/>
      <c r="E324" s="391"/>
      <c r="F324" s="392"/>
      <c r="G324" s="392"/>
      <c r="H324" s="391"/>
      <c r="I324" s="391"/>
      <c r="J324" s="391"/>
      <c r="K324" s="391"/>
      <c r="L324" s="391"/>
      <c r="M324" s="391"/>
      <c r="N324" s="391"/>
      <c r="O324" s="391"/>
      <c r="P324" s="391"/>
      <c r="Q324" s="391"/>
    </row>
    <row r="325" spans="1:89" s="300" customFormat="1" ht="19.5" customHeight="1">
      <c r="A325" s="315" t="s">
        <v>1076</v>
      </c>
      <c r="B325" s="292" t="s">
        <v>631</v>
      </c>
      <c r="C325" s="316" t="s">
        <v>33</v>
      </c>
      <c r="D325" s="316"/>
      <c r="E325" s="391"/>
      <c r="F325" s="391"/>
      <c r="G325" s="391"/>
      <c r="H325" s="391"/>
      <c r="I325" s="391"/>
      <c r="J325" s="391"/>
      <c r="K325" s="391"/>
      <c r="L325" s="391"/>
      <c r="M325" s="391"/>
      <c r="N325" s="391"/>
      <c r="O325" s="391"/>
      <c r="P325" s="391"/>
      <c r="Q325" s="391"/>
    </row>
    <row r="326" spans="1:89" s="300" customFormat="1" ht="15.6" customHeight="1">
      <c r="A326" s="385" t="s">
        <v>1136</v>
      </c>
      <c r="B326" s="385"/>
      <c r="C326" s="385"/>
      <c r="D326" s="385"/>
      <c r="E326" s="385"/>
      <c r="F326" s="385"/>
      <c r="G326" s="385"/>
      <c r="H326" s="385"/>
      <c r="I326" s="385"/>
      <c r="J326" s="385"/>
      <c r="K326" s="385"/>
      <c r="L326" s="385"/>
      <c r="M326" s="385"/>
      <c r="N326" s="385"/>
      <c r="O326" s="385"/>
      <c r="P326" s="385"/>
      <c r="Q326" s="385"/>
    </row>
    <row r="327" spans="1:89" s="305" customFormat="1" ht="31.5">
      <c r="A327" s="315" t="s">
        <v>572</v>
      </c>
      <c r="B327" s="297" t="s">
        <v>608</v>
      </c>
      <c r="C327" s="316" t="s">
        <v>286</v>
      </c>
      <c r="D327" s="359" t="s">
        <v>590</v>
      </c>
      <c r="E327" s="359" t="s">
        <v>590</v>
      </c>
      <c r="F327" s="359" t="s">
        <v>590</v>
      </c>
      <c r="G327" s="359" t="s">
        <v>590</v>
      </c>
      <c r="H327" s="359" t="s">
        <v>590</v>
      </c>
      <c r="I327" s="359" t="s">
        <v>590</v>
      </c>
      <c r="J327" s="359" t="s">
        <v>590</v>
      </c>
      <c r="K327" s="359" t="s">
        <v>590</v>
      </c>
      <c r="L327" s="359" t="s">
        <v>590</v>
      </c>
      <c r="M327" s="359" t="s">
        <v>590</v>
      </c>
      <c r="N327" s="359" t="s">
        <v>590</v>
      </c>
      <c r="O327" s="359" t="s">
        <v>590</v>
      </c>
      <c r="P327" s="359" t="s">
        <v>590</v>
      </c>
      <c r="Q327" s="359" t="s">
        <v>590</v>
      </c>
      <c r="R327" s="291"/>
      <c r="S327" s="291"/>
      <c r="T327" s="291"/>
      <c r="U327" s="291"/>
      <c r="V327" s="291"/>
      <c r="W327" s="291"/>
      <c r="X327" s="291"/>
      <c r="Y327" s="291"/>
      <c r="Z327" s="291"/>
      <c r="AA327" s="291"/>
      <c r="AB327" s="291"/>
      <c r="AC327" s="291"/>
      <c r="AD327" s="291"/>
      <c r="AE327" s="291"/>
      <c r="AF327" s="291"/>
      <c r="AG327" s="291"/>
      <c r="AH327" s="291"/>
      <c r="AI327" s="291"/>
      <c r="AJ327" s="291"/>
      <c r="AK327" s="291"/>
      <c r="AL327" s="291"/>
      <c r="AM327" s="291"/>
      <c r="AN327" s="291"/>
      <c r="AO327" s="291"/>
      <c r="AP327" s="291"/>
      <c r="AQ327" s="291"/>
      <c r="AR327" s="291"/>
      <c r="AS327" s="291"/>
      <c r="AT327" s="291"/>
      <c r="AU327" s="291"/>
      <c r="AV327" s="291"/>
      <c r="AW327" s="291"/>
      <c r="AX327" s="291"/>
      <c r="AY327" s="291"/>
      <c r="AZ327" s="291"/>
      <c r="BA327" s="291"/>
      <c r="BB327" s="291"/>
      <c r="BC327" s="291"/>
      <c r="BD327" s="291"/>
      <c r="BE327" s="291"/>
      <c r="BF327" s="291"/>
      <c r="BG327" s="291"/>
      <c r="BH327" s="291"/>
      <c r="BI327" s="291"/>
      <c r="BJ327" s="291"/>
      <c r="BK327" s="291"/>
      <c r="BL327" s="291"/>
      <c r="BM327" s="291"/>
      <c r="BN327" s="291"/>
      <c r="BO327" s="291"/>
      <c r="BP327" s="291"/>
      <c r="BQ327" s="291"/>
      <c r="BR327" s="291"/>
      <c r="BS327" s="291"/>
      <c r="BT327" s="291"/>
      <c r="BU327" s="291"/>
      <c r="BV327" s="291"/>
      <c r="BW327" s="291"/>
      <c r="BX327" s="291"/>
      <c r="BY327" s="291"/>
      <c r="BZ327" s="291"/>
      <c r="CA327" s="291"/>
      <c r="CB327" s="291"/>
      <c r="CC327" s="291"/>
      <c r="CD327" s="291"/>
      <c r="CE327" s="291"/>
      <c r="CF327" s="291"/>
      <c r="CG327" s="291"/>
      <c r="CH327" s="291"/>
      <c r="CI327" s="291"/>
      <c r="CJ327" s="291"/>
      <c r="CK327" s="291"/>
    </row>
    <row r="328" spans="1:89">
      <c r="A328" s="315" t="s">
        <v>573</v>
      </c>
      <c r="B328" s="285" t="s">
        <v>609</v>
      </c>
      <c r="C328" s="316" t="s">
        <v>36</v>
      </c>
      <c r="D328" s="359" t="s">
        <v>590</v>
      </c>
      <c r="E328" s="359" t="s">
        <v>590</v>
      </c>
      <c r="F328" s="359" t="s">
        <v>590</v>
      </c>
      <c r="G328" s="359" t="s">
        <v>590</v>
      </c>
      <c r="H328" s="359" t="s">
        <v>590</v>
      </c>
      <c r="I328" s="359" t="s">
        <v>590</v>
      </c>
      <c r="J328" s="359" t="s">
        <v>590</v>
      </c>
      <c r="K328" s="359" t="s">
        <v>590</v>
      </c>
      <c r="L328" s="359" t="s">
        <v>590</v>
      </c>
      <c r="M328" s="359" t="s">
        <v>590</v>
      </c>
      <c r="N328" s="359" t="s">
        <v>590</v>
      </c>
      <c r="O328" s="359" t="s">
        <v>590</v>
      </c>
      <c r="P328" s="359" t="s">
        <v>590</v>
      </c>
      <c r="Q328" s="359" t="s">
        <v>590</v>
      </c>
    </row>
    <row r="329" spans="1:89">
      <c r="A329" s="315" t="s">
        <v>574</v>
      </c>
      <c r="B329" s="285" t="s">
        <v>610</v>
      </c>
      <c r="C329" s="316" t="s">
        <v>611</v>
      </c>
      <c r="D329" s="359" t="s">
        <v>590</v>
      </c>
      <c r="E329" s="359" t="s">
        <v>590</v>
      </c>
      <c r="F329" s="359" t="s">
        <v>590</v>
      </c>
      <c r="G329" s="359" t="s">
        <v>590</v>
      </c>
      <c r="H329" s="359" t="s">
        <v>590</v>
      </c>
      <c r="I329" s="359" t="s">
        <v>590</v>
      </c>
      <c r="J329" s="359" t="s">
        <v>590</v>
      </c>
      <c r="K329" s="359" t="s">
        <v>590</v>
      </c>
      <c r="L329" s="359" t="s">
        <v>590</v>
      </c>
      <c r="M329" s="359" t="s">
        <v>590</v>
      </c>
      <c r="N329" s="359" t="s">
        <v>590</v>
      </c>
      <c r="O329" s="359" t="s">
        <v>590</v>
      </c>
      <c r="P329" s="359" t="s">
        <v>590</v>
      </c>
      <c r="Q329" s="359" t="s">
        <v>590</v>
      </c>
    </row>
    <row r="330" spans="1:89">
      <c r="A330" s="315" t="s">
        <v>575</v>
      </c>
      <c r="B330" s="285" t="s">
        <v>612</v>
      </c>
      <c r="C330" s="316" t="s">
        <v>36</v>
      </c>
      <c r="D330" s="359" t="s">
        <v>590</v>
      </c>
      <c r="E330" s="359" t="s">
        <v>590</v>
      </c>
      <c r="F330" s="359" t="s">
        <v>590</v>
      </c>
      <c r="G330" s="359" t="s">
        <v>590</v>
      </c>
      <c r="H330" s="359" t="s">
        <v>590</v>
      </c>
      <c r="I330" s="359" t="s">
        <v>590</v>
      </c>
      <c r="J330" s="359" t="s">
        <v>590</v>
      </c>
      <c r="K330" s="359" t="s">
        <v>590</v>
      </c>
      <c r="L330" s="359" t="s">
        <v>590</v>
      </c>
      <c r="M330" s="359" t="s">
        <v>590</v>
      </c>
      <c r="N330" s="359" t="s">
        <v>590</v>
      </c>
      <c r="O330" s="359" t="s">
        <v>590</v>
      </c>
      <c r="P330" s="359" t="s">
        <v>590</v>
      </c>
      <c r="Q330" s="359" t="s">
        <v>590</v>
      </c>
    </row>
    <row r="331" spans="1:89">
      <c r="A331" s="315" t="s">
        <v>576</v>
      </c>
      <c r="B331" s="285" t="s">
        <v>614</v>
      </c>
      <c r="C331" s="316" t="s">
        <v>611</v>
      </c>
      <c r="D331" s="359" t="s">
        <v>590</v>
      </c>
      <c r="E331" s="359" t="s">
        <v>590</v>
      </c>
      <c r="F331" s="359" t="s">
        <v>590</v>
      </c>
      <c r="G331" s="359" t="s">
        <v>590</v>
      </c>
      <c r="H331" s="359" t="s">
        <v>590</v>
      </c>
      <c r="I331" s="359" t="s">
        <v>590</v>
      </c>
      <c r="J331" s="359" t="s">
        <v>590</v>
      </c>
      <c r="K331" s="359" t="s">
        <v>590</v>
      </c>
      <c r="L331" s="359" t="s">
        <v>590</v>
      </c>
      <c r="M331" s="359" t="s">
        <v>590</v>
      </c>
      <c r="N331" s="359" t="s">
        <v>590</v>
      </c>
      <c r="O331" s="359" t="s">
        <v>590</v>
      </c>
      <c r="P331" s="359" t="s">
        <v>590</v>
      </c>
      <c r="Q331" s="359" t="s">
        <v>590</v>
      </c>
    </row>
    <row r="332" spans="1:89">
      <c r="A332" s="315" t="s">
        <v>578</v>
      </c>
      <c r="B332" s="285" t="s">
        <v>613</v>
      </c>
      <c r="C332" s="316" t="s">
        <v>1143</v>
      </c>
      <c r="D332" s="359" t="s">
        <v>590</v>
      </c>
      <c r="E332" s="359" t="s">
        <v>590</v>
      </c>
      <c r="F332" s="359" t="s">
        <v>590</v>
      </c>
      <c r="G332" s="359" t="s">
        <v>590</v>
      </c>
      <c r="H332" s="359" t="s">
        <v>590</v>
      </c>
      <c r="I332" s="359" t="s">
        <v>590</v>
      </c>
      <c r="J332" s="359" t="s">
        <v>590</v>
      </c>
      <c r="K332" s="359" t="s">
        <v>590</v>
      </c>
      <c r="L332" s="359" t="s">
        <v>590</v>
      </c>
      <c r="M332" s="359" t="s">
        <v>590</v>
      </c>
      <c r="N332" s="359" t="s">
        <v>590</v>
      </c>
      <c r="O332" s="359" t="s">
        <v>590</v>
      </c>
      <c r="P332" s="359" t="s">
        <v>590</v>
      </c>
      <c r="Q332" s="359" t="s">
        <v>590</v>
      </c>
    </row>
    <row r="333" spans="1:89" s="305" customFormat="1">
      <c r="A333" s="315" t="s">
        <v>703</v>
      </c>
      <c r="B333" s="285" t="s">
        <v>577</v>
      </c>
      <c r="C333" s="316" t="s">
        <v>286</v>
      </c>
      <c r="D333" s="359" t="s">
        <v>590</v>
      </c>
      <c r="E333" s="359" t="s">
        <v>590</v>
      </c>
      <c r="F333" s="359" t="s">
        <v>590</v>
      </c>
      <c r="G333" s="359" t="s">
        <v>590</v>
      </c>
      <c r="H333" s="359" t="s">
        <v>590</v>
      </c>
      <c r="I333" s="359" t="s">
        <v>590</v>
      </c>
      <c r="J333" s="359" t="s">
        <v>590</v>
      </c>
      <c r="K333" s="359" t="s">
        <v>590</v>
      </c>
      <c r="L333" s="359" t="s">
        <v>590</v>
      </c>
      <c r="M333" s="359" t="s">
        <v>590</v>
      </c>
      <c r="N333" s="359" t="s">
        <v>590</v>
      </c>
      <c r="O333" s="359" t="s">
        <v>590</v>
      </c>
      <c r="P333" s="359" t="s">
        <v>590</v>
      </c>
      <c r="Q333" s="359" t="s">
        <v>590</v>
      </c>
      <c r="R333" s="291"/>
      <c r="S333" s="291"/>
      <c r="T333" s="291"/>
      <c r="U333" s="291"/>
      <c r="V333" s="291"/>
      <c r="W333" s="291"/>
      <c r="X333" s="291"/>
      <c r="Y333" s="291"/>
      <c r="Z333" s="291"/>
      <c r="AA333" s="291"/>
      <c r="AB333" s="291"/>
      <c r="AC333" s="291"/>
      <c r="AD333" s="291"/>
      <c r="AE333" s="291"/>
      <c r="AF333" s="291"/>
      <c r="AG333" s="291"/>
      <c r="AH333" s="291"/>
      <c r="AI333" s="291"/>
      <c r="AJ333" s="291"/>
      <c r="AK333" s="291"/>
      <c r="AL333" s="291"/>
      <c r="AM333" s="291"/>
      <c r="AN333" s="291"/>
      <c r="AO333" s="291"/>
      <c r="AP333" s="291"/>
      <c r="AQ333" s="291"/>
      <c r="AR333" s="291"/>
      <c r="AS333" s="291"/>
      <c r="AT333" s="291"/>
      <c r="AU333" s="291"/>
      <c r="AV333" s="291"/>
      <c r="AW333" s="291"/>
      <c r="AX333" s="291"/>
      <c r="AY333" s="291"/>
      <c r="AZ333" s="291"/>
      <c r="BA333" s="291"/>
      <c r="BB333" s="291"/>
      <c r="BC333" s="291"/>
      <c r="BD333" s="291"/>
      <c r="BE333" s="291"/>
      <c r="BF333" s="291"/>
      <c r="BG333" s="291"/>
      <c r="BH333" s="291"/>
      <c r="BI333" s="291"/>
      <c r="BJ333" s="291"/>
      <c r="BK333" s="291"/>
      <c r="BL333" s="291"/>
      <c r="BM333" s="291"/>
      <c r="BN333" s="291"/>
      <c r="BO333" s="291"/>
      <c r="BP333" s="291"/>
      <c r="BQ333" s="291"/>
      <c r="BR333" s="291"/>
      <c r="BS333" s="291"/>
      <c r="BT333" s="291"/>
      <c r="BU333" s="291"/>
      <c r="BV333" s="291"/>
      <c r="BW333" s="291"/>
      <c r="BX333" s="291"/>
      <c r="BY333" s="291"/>
      <c r="BZ333" s="291"/>
      <c r="CA333" s="291"/>
      <c r="CB333" s="291"/>
      <c r="CC333" s="291"/>
      <c r="CD333" s="291"/>
      <c r="CE333" s="291"/>
      <c r="CF333" s="291"/>
      <c r="CG333" s="291"/>
      <c r="CH333" s="291"/>
      <c r="CI333" s="291"/>
      <c r="CJ333" s="291"/>
      <c r="CK333" s="291"/>
    </row>
    <row r="334" spans="1:89">
      <c r="A334" s="315" t="s">
        <v>704</v>
      </c>
      <c r="B334" s="141" t="s">
        <v>580</v>
      </c>
      <c r="C334" s="316" t="s">
        <v>1143</v>
      </c>
      <c r="D334" s="359" t="s">
        <v>590</v>
      </c>
      <c r="E334" s="359" t="s">
        <v>590</v>
      </c>
      <c r="F334" s="359" t="s">
        <v>590</v>
      </c>
      <c r="G334" s="359" t="s">
        <v>590</v>
      </c>
      <c r="H334" s="359" t="s">
        <v>590</v>
      </c>
      <c r="I334" s="359" t="s">
        <v>590</v>
      </c>
      <c r="J334" s="359" t="s">
        <v>590</v>
      </c>
      <c r="K334" s="359" t="s">
        <v>590</v>
      </c>
      <c r="L334" s="359" t="s">
        <v>590</v>
      </c>
      <c r="M334" s="359" t="s">
        <v>590</v>
      </c>
      <c r="N334" s="359" t="s">
        <v>590</v>
      </c>
      <c r="O334" s="359" t="s">
        <v>590</v>
      </c>
      <c r="P334" s="359" t="s">
        <v>590</v>
      </c>
      <c r="Q334" s="359" t="s">
        <v>590</v>
      </c>
    </row>
    <row r="335" spans="1:89">
      <c r="A335" s="315" t="s">
        <v>705</v>
      </c>
      <c r="B335" s="141" t="s">
        <v>579</v>
      </c>
      <c r="C335" s="316" t="s">
        <v>1145</v>
      </c>
      <c r="D335" s="359" t="s">
        <v>590</v>
      </c>
      <c r="E335" s="359" t="s">
        <v>590</v>
      </c>
      <c r="F335" s="359" t="s">
        <v>590</v>
      </c>
      <c r="G335" s="359" t="s">
        <v>590</v>
      </c>
      <c r="H335" s="359" t="s">
        <v>590</v>
      </c>
      <c r="I335" s="359" t="s">
        <v>590</v>
      </c>
      <c r="J335" s="359" t="s">
        <v>590</v>
      </c>
      <c r="K335" s="359" t="s">
        <v>590</v>
      </c>
      <c r="L335" s="359" t="s">
        <v>590</v>
      </c>
      <c r="M335" s="359" t="s">
        <v>590</v>
      </c>
      <c r="N335" s="359" t="s">
        <v>590</v>
      </c>
      <c r="O335" s="359" t="s">
        <v>590</v>
      </c>
      <c r="P335" s="359" t="s">
        <v>590</v>
      </c>
      <c r="Q335" s="359" t="s">
        <v>590</v>
      </c>
    </row>
    <row r="336" spans="1:89">
      <c r="A336" s="315" t="s">
        <v>706</v>
      </c>
      <c r="B336" s="285" t="s">
        <v>907</v>
      </c>
      <c r="C336" s="316" t="s">
        <v>286</v>
      </c>
      <c r="D336" s="359" t="s">
        <v>590</v>
      </c>
      <c r="E336" s="359" t="s">
        <v>590</v>
      </c>
      <c r="F336" s="359" t="s">
        <v>590</v>
      </c>
      <c r="G336" s="359" t="s">
        <v>590</v>
      </c>
      <c r="H336" s="359" t="s">
        <v>590</v>
      </c>
      <c r="I336" s="359" t="s">
        <v>590</v>
      </c>
      <c r="J336" s="359" t="s">
        <v>590</v>
      </c>
      <c r="K336" s="359" t="s">
        <v>590</v>
      </c>
      <c r="L336" s="359" t="s">
        <v>590</v>
      </c>
      <c r="M336" s="359" t="s">
        <v>590</v>
      </c>
      <c r="N336" s="359" t="s">
        <v>590</v>
      </c>
      <c r="O336" s="359" t="s">
        <v>590</v>
      </c>
      <c r="P336" s="359" t="s">
        <v>590</v>
      </c>
      <c r="Q336" s="359" t="s">
        <v>590</v>
      </c>
    </row>
    <row r="337" spans="1:17">
      <c r="A337" s="315" t="s">
        <v>707</v>
      </c>
      <c r="B337" s="141" t="s">
        <v>580</v>
      </c>
      <c r="C337" s="316" t="s">
        <v>1143</v>
      </c>
      <c r="D337" s="359" t="s">
        <v>590</v>
      </c>
      <c r="E337" s="359" t="s">
        <v>590</v>
      </c>
      <c r="F337" s="359" t="s">
        <v>590</v>
      </c>
      <c r="G337" s="359" t="s">
        <v>590</v>
      </c>
      <c r="H337" s="359" t="s">
        <v>590</v>
      </c>
      <c r="I337" s="359" t="s">
        <v>590</v>
      </c>
      <c r="J337" s="359" t="s">
        <v>590</v>
      </c>
      <c r="K337" s="359" t="s">
        <v>590</v>
      </c>
      <c r="L337" s="359" t="s">
        <v>590</v>
      </c>
      <c r="M337" s="359" t="s">
        <v>590</v>
      </c>
      <c r="N337" s="359" t="s">
        <v>590</v>
      </c>
      <c r="O337" s="359" t="s">
        <v>590</v>
      </c>
      <c r="P337" s="359" t="s">
        <v>590</v>
      </c>
      <c r="Q337" s="359" t="s">
        <v>590</v>
      </c>
    </row>
    <row r="338" spans="1:17">
      <c r="A338" s="315" t="s">
        <v>708</v>
      </c>
      <c r="B338" s="141" t="s">
        <v>581</v>
      </c>
      <c r="C338" s="316" t="s">
        <v>36</v>
      </c>
      <c r="D338" s="359" t="s">
        <v>590</v>
      </c>
      <c r="E338" s="359" t="s">
        <v>590</v>
      </c>
      <c r="F338" s="359" t="s">
        <v>590</v>
      </c>
      <c r="G338" s="359" t="s">
        <v>590</v>
      </c>
      <c r="H338" s="359" t="s">
        <v>590</v>
      </c>
      <c r="I338" s="359" t="s">
        <v>590</v>
      </c>
      <c r="J338" s="359" t="s">
        <v>590</v>
      </c>
      <c r="K338" s="359" t="s">
        <v>590</v>
      </c>
      <c r="L338" s="359" t="s">
        <v>590</v>
      </c>
      <c r="M338" s="359" t="s">
        <v>590</v>
      </c>
      <c r="N338" s="359" t="s">
        <v>590</v>
      </c>
      <c r="O338" s="359" t="s">
        <v>590</v>
      </c>
      <c r="P338" s="359" t="s">
        <v>590</v>
      </c>
      <c r="Q338" s="359" t="s">
        <v>590</v>
      </c>
    </row>
    <row r="339" spans="1:17">
      <c r="A339" s="315" t="s">
        <v>709</v>
      </c>
      <c r="B339" s="141" t="s">
        <v>579</v>
      </c>
      <c r="C339" s="316" t="s">
        <v>1145</v>
      </c>
      <c r="D339" s="359" t="s">
        <v>590</v>
      </c>
      <c r="E339" s="359" t="s">
        <v>590</v>
      </c>
      <c r="F339" s="359" t="s">
        <v>590</v>
      </c>
      <c r="G339" s="359" t="s">
        <v>590</v>
      </c>
      <c r="H339" s="359" t="s">
        <v>590</v>
      </c>
      <c r="I339" s="359" t="s">
        <v>590</v>
      </c>
      <c r="J339" s="359" t="s">
        <v>590</v>
      </c>
      <c r="K339" s="359" t="s">
        <v>590</v>
      </c>
      <c r="L339" s="359" t="s">
        <v>590</v>
      </c>
      <c r="M339" s="359" t="s">
        <v>590</v>
      </c>
      <c r="N339" s="359" t="s">
        <v>590</v>
      </c>
      <c r="O339" s="359" t="s">
        <v>590</v>
      </c>
      <c r="P339" s="359" t="s">
        <v>590</v>
      </c>
      <c r="Q339" s="359" t="s">
        <v>590</v>
      </c>
    </row>
    <row r="340" spans="1:17">
      <c r="A340" s="315" t="s">
        <v>710</v>
      </c>
      <c r="B340" s="285" t="s">
        <v>34</v>
      </c>
      <c r="C340" s="316" t="s">
        <v>286</v>
      </c>
      <c r="D340" s="359" t="s">
        <v>590</v>
      </c>
      <c r="E340" s="359" t="s">
        <v>590</v>
      </c>
      <c r="F340" s="359" t="s">
        <v>590</v>
      </c>
      <c r="G340" s="359" t="s">
        <v>590</v>
      </c>
      <c r="H340" s="359" t="s">
        <v>590</v>
      </c>
      <c r="I340" s="359" t="s">
        <v>590</v>
      </c>
      <c r="J340" s="359" t="s">
        <v>590</v>
      </c>
      <c r="K340" s="359" t="s">
        <v>590</v>
      </c>
      <c r="L340" s="359" t="s">
        <v>590</v>
      </c>
      <c r="M340" s="359" t="s">
        <v>590</v>
      </c>
      <c r="N340" s="359" t="s">
        <v>590</v>
      </c>
      <c r="O340" s="359" t="s">
        <v>590</v>
      </c>
      <c r="P340" s="359" t="s">
        <v>590</v>
      </c>
      <c r="Q340" s="359" t="s">
        <v>590</v>
      </c>
    </row>
    <row r="341" spans="1:17">
      <c r="A341" s="315" t="s">
        <v>711</v>
      </c>
      <c r="B341" s="141" t="s">
        <v>580</v>
      </c>
      <c r="C341" s="316" t="s">
        <v>1143</v>
      </c>
      <c r="D341" s="359" t="s">
        <v>590</v>
      </c>
      <c r="E341" s="359" t="s">
        <v>590</v>
      </c>
      <c r="F341" s="359" t="s">
        <v>590</v>
      </c>
      <c r="G341" s="359" t="s">
        <v>590</v>
      </c>
      <c r="H341" s="359" t="s">
        <v>590</v>
      </c>
      <c r="I341" s="359" t="s">
        <v>590</v>
      </c>
      <c r="J341" s="359" t="s">
        <v>590</v>
      </c>
      <c r="K341" s="359" t="s">
        <v>590</v>
      </c>
      <c r="L341" s="359" t="s">
        <v>590</v>
      </c>
      <c r="M341" s="359" t="s">
        <v>590</v>
      </c>
      <c r="N341" s="359" t="s">
        <v>590</v>
      </c>
      <c r="O341" s="359" t="s">
        <v>590</v>
      </c>
      <c r="P341" s="359" t="s">
        <v>590</v>
      </c>
      <c r="Q341" s="359" t="s">
        <v>590</v>
      </c>
    </row>
    <row r="342" spans="1:17">
      <c r="A342" s="315" t="s">
        <v>712</v>
      </c>
      <c r="B342" s="141" t="s">
        <v>579</v>
      </c>
      <c r="C342" s="316" t="s">
        <v>1145</v>
      </c>
      <c r="D342" s="359" t="s">
        <v>590</v>
      </c>
      <c r="E342" s="359" t="s">
        <v>590</v>
      </c>
      <c r="F342" s="359" t="s">
        <v>590</v>
      </c>
      <c r="G342" s="359" t="s">
        <v>590</v>
      </c>
      <c r="H342" s="359" t="s">
        <v>590</v>
      </c>
      <c r="I342" s="359" t="s">
        <v>590</v>
      </c>
      <c r="J342" s="359" t="s">
        <v>590</v>
      </c>
      <c r="K342" s="359" t="s">
        <v>590</v>
      </c>
      <c r="L342" s="359" t="s">
        <v>590</v>
      </c>
      <c r="M342" s="359" t="s">
        <v>590</v>
      </c>
      <c r="N342" s="359" t="s">
        <v>590</v>
      </c>
      <c r="O342" s="359" t="s">
        <v>590</v>
      </c>
      <c r="P342" s="359" t="s">
        <v>590</v>
      </c>
      <c r="Q342" s="359" t="s">
        <v>590</v>
      </c>
    </row>
    <row r="343" spans="1:17">
      <c r="A343" s="315" t="s">
        <v>713</v>
      </c>
      <c r="B343" s="285" t="s">
        <v>35</v>
      </c>
      <c r="C343" s="316" t="s">
        <v>286</v>
      </c>
      <c r="D343" s="359" t="s">
        <v>590</v>
      </c>
      <c r="E343" s="359" t="s">
        <v>590</v>
      </c>
      <c r="F343" s="359" t="s">
        <v>590</v>
      </c>
      <c r="G343" s="359" t="s">
        <v>590</v>
      </c>
      <c r="H343" s="359" t="s">
        <v>590</v>
      </c>
      <c r="I343" s="359" t="s">
        <v>590</v>
      </c>
      <c r="J343" s="359" t="s">
        <v>590</v>
      </c>
      <c r="K343" s="359" t="s">
        <v>590</v>
      </c>
      <c r="L343" s="359" t="s">
        <v>590</v>
      </c>
      <c r="M343" s="359" t="s">
        <v>590</v>
      </c>
      <c r="N343" s="359" t="s">
        <v>590</v>
      </c>
      <c r="O343" s="359" t="s">
        <v>590</v>
      </c>
      <c r="P343" s="359" t="s">
        <v>590</v>
      </c>
      <c r="Q343" s="359" t="s">
        <v>590</v>
      </c>
    </row>
    <row r="344" spans="1:17">
      <c r="A344" s="315" t="s">
        <v>714</v>
      </c>
      <c r="B344" s="141" t="s">
        <v>580</v>
      </c>
      <c r="C344" s="316" t="s">
        <v>1143</v>
      </c>
      <c r="D344" s="359" t="s">
        <v>590</v>
      </c>
      <c r="E344" s="359" t="s">
        <v>590</v>
      </c>
      <c r="F344" s="359" t="s">
        <v>590</v>
      </c>
      <c r="G344" s="359" t="s">
        <v>590</v>
      </c>
      <c r="H344" s="359" t="s">
        <v>590</v>
      </c>
      <c r="I344" s="359" t="s">
        <v>590</v>
      </c>
      <c r="J344" s="359" t="s">
        <v>590</v>
      </c>
      <c r="K344" s="359" t="s">
        <v>590</v>
      </c>
      <c r="L344" s="359" t="s">
        <v>590</v>
      </c>
      <c r="M344" s="359" t="s">
        <v>590</v>
      </c>
      <c r="N344" s="359" t="s">
        <v>590</v>
      </c>
      <c r="O344" s="359" t="s">
        <v>590</v>
      </c>
      <c r="P344" s="359" t="s">
        <v>590</v>
      </c>
      <c r="Q344" s="359" t="s">
        <v>590</v>
      </c>
    </row>
    <row r="345" spans="1:17">
      <c r="A345" s="315" t="s">
        <v>715</v>
      </c>
      <c r="B345" s="141" t="s">
        <v>581</v>
      </c>
      <c r="C345" s="316" t="s">
        <v>36</v>
      </c>
      <c r="D345" s="359" t="s">
        <v>590</v>
      </c>
      <c r="E345" s="359" t="s">
        <v>590</v>
      </c>
      <c r="F345" s="359" t="s">
        <v>590</v>
      </c>
      <c r="G345" s="359" t="s">
        <v>590</v>
      </c>
      <c r="H345" s="359" t="s">
        <v>590</v>
      </c>
      <c r="I345" s="359" t="s">
        <v>590</v>
      </c>
      <c r="J345" s="359" t="s">
        <v>590</v>
      </c>
      <c r="K345" s="359" t="s">
        <v>590</v>
      </c>
      <c r="L345" s="359" t="s">
        <v>590</v>
      </c>
      <c r="M345" s="359" t="s">
        <v>590</v>
      </c>
      <c r="N345" s="359" t="s">
        <v>590</v>
      </c>
      <c r="O345" s="359" t="s">
        <v>590</v>
      </c>
      <c r="P345" s="359" t="s">
        <v>590</v>
      </c>
      <c r="Q345" s="359" t="s">
        <v>590</v>
      </c>
    </row>
    <row r="346" spans="1:17">
      <c r="A346" s="315" t="s">
        <v>716</v>
      </c>
      <c r="B346" s="141" t="s">
        <v>579</v>
      </c>
      <c r="C346" s="316" t="s">
        <v>1145</v>
      </c>
      <c r="D346" s="359" t="s">
        <v>590</v>
      </c>
      <c r="E346" s="359" t="s">
        <v>590</v>
      </c>
      <c r="F346" s="359" t="s">
        <v>590</v>
      </c>
      <c r="G346" s="359" t="s">
        <v>590</v>
      </c>
      <c r="H346" s="359" t="s">
        <v>590</v>
      </c>
      <c r="I346" s="359" t="s">
        <v>590</v>
      </c>
      <c r="J346" s="359" t="s">
        <v>590</v>
      </c>
      <c r="K346" s="359" t="s">
        <v>590</v>
      </c>
      <c r="L346" s="359" t="s">
        <v>590</v>
      </c>
      <c r="M346" s="359" t="s">
        <v>590</v>
      </c>
      <c r="N346" s="359" t="s">
        <v>590</v>
      </c>
      <c r="O346" s="359" t="s">
        <v>590</v>
      </c>
      <c r="P346" s="359" t="s">
        <v>590</v>
      </c>
      <c r="Q346" s="359" t="s">
        <v>590</v>
      </c>
    </row>
    <row r="347" spans="1:17">
      <c r="A347" s="315" t="s">
        <v>582</v>
      </c>
      <c r="B347" s="297" t="s">
        <v>615</v>
      </c>
      <c r="C347" s="316" t="s">
        <v>286</v>
      </c>
      <c r="D347" s="359" t="s">
        <v>590</v>
      </c>
      <c r="E347" s="359" t="s">
        <v>590</v>
      </c>
      <c r="F347" s="359" t="s">
        <v>590</v>
      </c>
      <c r="G347" s="359" t="s">
        <v>590</v>
      </c>
      <c r="H347" s="359" t="s">
        <v>590</v>
      </c>
      <c r="I347" s="359" t="s">
        <v>590</v>
      </c>
      <c r="J347" s="359" t="s">
        <v>590</v>
      </c>
      <c r="K347" s="359" t="s">
        <v>590</v>
      </c>
      <c r="L347" s="359" t="s">
        <v>590</v>
      </c>
      <c r="M347" s="359" t="s">
        <v>590</v>
      </c>
      <c r="N347" s="359" t="s">
        <v>590</v>
      </c>
      <c r="O347" s="359" t="s">
        <v>590</v>
      </c>
      <c r="P347" s="359" t="s">
        <v>590</v>
      </c>
      <c r="Q347" s="359" t="s">
        <v>590</v>
      </c>
    </row>
    <row r="348" spans="1:17" ht="19.149999999999999" customHeight="1">
      <c r="A348" s="315" t="s">
        <v>584</v>
      </c>
      <c r="B348" s="285" t="s">
        <v>1037</v>
      </c>
      <c r="C348" s="316" t="s">
        <v>1143</v>
      </c>
      <c r="D348" s="359" t="s">
        <v>590</v>
      </c>
      <c r="E348" s="359" t="s">
        <v>590</v>
      </c>
      <c r="F348" s="359" t="s">
        <v>590</v>
      </c>
      <c r="G348" s="359" t="s">
        <v>590</v>
      </c>
      <c r="H348" s="359" t="s">
        <v>590</v>
      </c>
      <c r="I348" s="359" t="s">
        <v>590</v>
      </c>
      <c r="J348" s="359" t="s">
        <v>590</v>
      </c>
      <c r="K348" s="359" t="s">
        <v>590</v>
      </c>
      <c r="L348" s="359" t="s">
        <v>590</v>
      </c>
      <c r="M348" s="359" t="s">
        <v>590</v>
      </c>
      <c r="N348" s="359" t="s">
        <v>590</v>
      </c>
      <c r="O348" s="359" t="s">
        <v>590</v>
      </c>
      <c r="P348" s="359" t="s">
        <v>590</v>
      </c>
      <c r="Q348" s="359" t="s">
        <v>590</v>
      </c>
    </row>
    <row r="349" spans="1:17" ht="31.5">
      <c r="A349" s="315" t="s">
        <v>717</v>
      </c>
      <c r="B349" s="141" t="s">
        <v>1038</v>
      </c>
      <c r="C349" s="316" t="s">
        <v>1143</v>
      </c>
      <c r="D349" s="359" t="s">
        <v>590</v>
      </c>
      <c r="E349" s="359" t="s">
        <v>590</v>
      </c>
      <c r="F349" s="359" t="s">
        <v>590</v>
      </c>
      <c r="G349" s="359" t="s">
        <v>590</v>
      </c>
      <c r="H349" s="359" t="s">
        <v>590</v>
      </c>
      <c r="I349" s="359" t="s">
        <v>590</v>
      </c>
      <c r="J349" s="359" t="s">
        <v>590</v>
      </c>
      <c r="K349" s="359" t="s">
        <v>590</v>
      </c>
      <c r="L349" s="359" t="s">
        <v>590</v>
      </c>
      <c r="M349" s="359" t="s">
        <v>590</v>
      </c>
      <c r="N349" s="359" t="s">
        <v>590</v>
      </c>
      <c r="O349" s="359" t="s">
        <v>590</v>
      </c>
      <c r="P349" s="359" t="s">
        <v>590</v>
      </c>
      <c r="Q349" s="359" t="s">
        <v>590</v>
      </c>
    </row>
    <row r="350" spans="1:17">
      <c r="A350" s="315" t="s">
        <v>904</v>
      </c>
      <c r="B350" s="292" t="s">
        <v>952</v>
      </c>
      <c r="C350" s="316" t="s">
        <v>1143</v>
      </c>
      <c r="D350" s="359" t="s">
        <v>590</v>
      </c>
      <c r="E350" s="359" t="s">
        <v>590</v>
      </c>
      <c r="F350" s="359" t="s">
        <v>590</v>
      </c>
      <c r="G350" s="359" t="s">
        <v>590</v>
      </c>
      <c r="H350" s="359" t="s">
        <v>590</v>
      </c>
      <c r="I350" s="359" t="s">
        <v>590</v>
      </c>
      <c r="J350" s="359" t="s">
        <v>590</v>
      </c>
      <c r="K350" s="359" t="s">
        <v>590</v>
      </c>
      <c r="L350" s="359" t="s">
        <v>590</v>
      </c>
      <c r="M350" s="359" t="s">
        <v>590</v>
      </c>
      <c r="N350" s="359" t="s">
        <v>590</v>
      </c>
      <c r="O350" s="359" t="s">
        <v>590</v>
      </c>
      <c r="P350" s="359" t="s">
        <v>590</v>
      </c>
      <c r="Q350" s="359" t="s">
        <v>590</v>
      </c>
    </row>
    <row r="351" spans="1:17">
      <c r="A351" s="315" t="s">
        <v>903</v>
      </c>
      <c r="B351" s="292" t="s">
        <v>953</v>
      </c>
      <c r="C351" s="316" t="s">
        <v>1143</v>
      </c>
      <c r="D351" s="359" t="s">
        <v>590</v>
      </c>
      <c r="E351" s="359" t="s">
        <v>590</v>
      </c>
      <c r="F351" s="359" t="s">
        <v>590</v>
      </c>
      <c r="G351" s="359" t="s">
        <v>590</v>
      </c>
      <c r="H351" s="359" t="s">
        <v>590</v>
      </c>
      <c r="I351" s="359" t="s">
        <v>590</v>
      </c>
      <c r="J351" s="359" t="s">
        <v>590</v>
      </c>
      <c r="K351" s="359" t="s">
        <v>590</v>
      </c>
      <c r="L351" s="359" t="s">
        <v>590</v>
      </c>
      <c r="M351" s="359" t="s">
        <v>590</v>
      </c>
      <c r="N351" s="359" t="s">
        <v>590</v>
      </c>
      <c r="O351" s="359" t="s">
        <v>590</v>
      </c>
      <c r="P351" s="359" t="s">
        <v>590</v>
      </c>
      <c r="Q351" s="359" t="s">
        <v>590</v>
      </c>
    </row>
    <row r="352" spans="1:17">
      <c r="A352" s="315" t="s">
        <v>871</v>
      </c>
      <c r="B352" s="285" t="s">
        <v>998</v>
      </c>
      <c r="C352" s="316" t="s">
        <v>1143</v>
      </c>
      <c r="D352" s="359" t="s">
        <v>590</v>
      </c>
      <c r="E352" s="359" t="s">
        <v>590</v>
      </c>
      <c r="F352" s="359" t="s">
        <v>590</v>
      </c>
      <c r="G352" s="359" t="s">
        <v>590</v>
      </c>
      <c r="H352" s="359" t="s">
        <v>590</v>
      </c>
      <c r="I352" s="359" t="s">
        <v>590</v>
      </c>
      <c r="J352" s="359" t="s">
        <v>590</v>
      </c>
      <c r="K352" s="359" t="s">
        <v>590</v>
      </c>
      <c r="L352" s="359" t="s">
        <v>590</v>
      </c>
      <c r="M352" s="359" t="s">
        <v>590</v>
      </c>
      <c r="N352" s="359" t="s">
        <v>590</v>
      </c>
      <c r="O352" s="359" t="s">
        <v>590</v>
      </c>
      <c r="P352" s="359" t="s">
        <v>590</v>
      </c>
      <c r="Q352" s="359" t="s">
        <v>590</v>
      </c>
    </row>
    <row r="353" spans="1:17">
      <c r="A353" s="315" t="s">
        <v>872</v>
      </c>
      <c r="B353" s="285" t="s">
        <v>1153</v>
      </c>
      <c r="C353" s="316" t="s">
        <v>36</v>
      </c>
      <c r="D353" s="359" t="s">
        <v>590</v>
      </c>
      <c r="E353" s="359" t="s">
        <v>590</v>
      </c>
      <c r="F353" s="359" t="s">
        <v>590</v>
      </c>
      <c r="G353" s="359" t="s">
        <v>590</v>
      </c>
      <c r="H353" s="359" t="s">
        <v>590</v>
      </c>
      <c r="I353" s="359" t="s">
        <v>590</v>
      </c>
      <c r="J353" s="359" t="s">
        <v>590</v>
      </c>
      <c r="K353" s="359" t="s">
        <v>590</v>
      </c>
      <c r="L353" s="359" t="s">
        <v>590</v>
      </c>
      <c r="M353" s="359" t="s">
        <v>590</v>
      </c>
      <c r="N353" s="359" t="s">
        <v>590</v>
      </c>
      <c r="O353" s="359" t="s">
        <v>590</v>
      </c>
      <c r="P353" s="359" t="s">
        <v>590</v>
      </c>
      <c r="Q353" s="359" t="s">
        <v>590</v>
      </c>
    </row>
    <row r="354" spans="1:17" ht="31.5">
      <c r="A354" s="315" t="s">
        <v>873</v>
      </c>
      <c r="B354" s="141" t="s">
        <v>1039</v>
      </c>
      <c r="C354" s="316" t="s">
        <v>36</v>
      </c>
      <c r="D354" s="359" t="s">
        <v>590</v>
      </c>
      <c r="E354" s="359" t="s">
        <v>590</v>
      </c>
      <c r="F354" s="359" t="s">
        <v>590</v>
      </c>
      <c r="G354" s="359" t="s">
        <v>590</v>
      </c>
      <c r="H354" s="359" t="s">
        <v>590</v>
      </c>
      <c r="I354" s="359" t="s">
        <v>590</v>
      </c>
      <c r="J354" s="359" t="s">
        <v>590</v>
      </c>
      <c r="K354" s="359" t="s">
        <v>590</v>
      </c>
      <c r="L354" s="359" t="s">
        <v>590</v>
      </c>
      <c r="M354" s="359" t="s">
        <v>590</v>
      </c>
      <c r="N354" s="359" t="s">
        <v>590</v>
      </c>
      <c r="O354" s="359" t="s">
        <v>590</v>
      </c>
      <c r="P354" s="359" t="s">
        <v>590</v>
      </c>
      <c r="Q354" s="359" t="s">
        <v>590</v>
      </c>
    </row>
    <row r="355" spans="1:17">
      <c r="A355" s="315" t="s">
        <v>905</v>
      </c>
      <c r="B355" s="292" t="s">
        <v>952</v>
      </c>
      <c r="C355" s="316" t="s">
        <v>36</v>
      </c>
      <c r="D355" s="359" t="s">
        <v>590</v>
      </c>
      <c r="E355" s="359" t="s">
        <v>590</v>
      </c>
      <c r="F355" s="359" t="s">
        <v>590</v>
      </c>
      <c r="G355" s="359" t="s">
        <v>590</v>
      </c>
      <c r="H355" s="359" t="s">
        <v>590</v>
      </c>
      <c r="I355" s="359" t="s">
        <v>590</v>
      </c>
      <c r="J355" s="359" t="s">
        <v>590</v>
      </c>
      <c r="K355" s="359" t="s">
        <v>590</v>
      </c>
      <c r="L355" s="359" t="s">
        <v>590</v>
      </c>
      <c r="M355" s="359" t="s">
        <v>590</v>
      </c>
      <c r="N355" s="359" t="s">
        <v>590</v>
      </c>
      <c r="O355" s="359" t="s">
        <v>590</v>
      </c>
      <c r="P355" s="359" t="s">
        <v>590</v>
      </c>
      <c r="Q355" s="359" t="s">
        <v>590</v>
      </c>
    </row>
    <row r="356" spans="1:17">
      <c r="A356" s="315" t="s">
        <v>906</v>
      </c>
      <c r="B356" s="292" t="s">
        <v>953</v>
      </c>
      <c r="C356" s="316" t="s">
        <v>36</v>
      </c>
      <c r="D356" s="359" t="s">
        <v>590</v>
      </c>
      <c r="E356" s="359" t="s">
        <v>590</v>
      </c>
      <c r="F356" s="359" t="s">
        <v>590</v>
      </c>
      <c r="G356" s="359" t="s">
        <v>590</v>
      </c>
      <c r="H356" s="359" t="s">
        <v>590</v>
      </c>
      <c r="I356" s="359" t="s">
        <v>590</v>
      </c>
      <c r="J356" s="359" t="s">
        <v>590</v>
      </c>
      <c r="K356" s="359" t="s">
        <v>590</v>
      </c>
      <c r="L356" s="359" t="s">
        <v>590</v>
      </c>
      <c r="M356" s="359" t="s">
        <v>590</v>
      </c>
      <c r="N356" s="359" t="s">
        <v>590</v>
      </c>
      <c r="O356" s="359" t="s">
        <v>590</v>
      </c>
      <c r="P356" s="359" t="s">
        <v>590</v>
      </c>
      <c r="Q356" s="359" t="s">
        <v>590</v>
      </c>
    </row>
    <row r="357" spans="1:17">
      <c r="A357" s="315" t="s">
        <v>874</v>
      </c>
      <c r="B357" s="285" t="s">
        <v>955</v>
      </c>
      <c r="C357" s="316" t="s">
        <v>954</v>
      </c>
      <c r="D357" s="359" t="s">
        <v>590</v>
      </c>
      <c r="E357" s="359" t="s">
        <v>590</v>
      </c>
      <c r="F357" s="359" t="s">
        <v>590</v>
      </c>
      <c r="G357" s="359" t="s">
        <v>590</v>
      </c>
      <c r="H357" s="359" t="s">
        <v>590</v>
      </c>
      <c r="I357" s="359" t="s">
        <v>590</v>
      </c>
      <c r="J357" s="359" t="s">
        <v>590</v>
      </c>
      <c r="K357" s="359" t="s">
        <v>590</v>
      </c>
      <c r="L357" s="359" t="s">
        <v>590</v>
      </c>
      <c r="M357" s="359" t="s">
        <v>590</v>
      </c>
      <c r="N357" s="359" t="s">
        <v>590</v>
      </c>
      <c r="O357" s="359" t="s">
        <v>590</v>
      </c>
      <c r="P357" s="359" t="s">
        <v>590</v>
      </c>
      <c r="Q357" s="359" t="s">
        <v>590</v>
      </c>
    </row>
    <row r="358" spans="1:17" ht="31.5">
      <c r="A358" s="315" t="s">
        <v>875</v>
      </c>
      <c r="B358" s="285" t="s">
        <v>1152</v>
      </c>
      <c r="C358" s="316" t="s">
        <v>748</v>
      </c>
      <c r="D358" s="359" t="s">
        <v>590</v>
      </c>
      <c r="E358" s="359" t="s">
        <v>590</v>
      </c>
      <c r="F358" s="359" t="s">
        <v>590</v>
      </c>
      <c r="G358" s="359" t="s">
        <v>590</v>
      </c>
      <c r="H358" s="359" t="s">
        <v>590</v>
      </c>
      <c r="I358" s="359" t="s">
        <v>590</v>
      </c>
      <c r="J358" s="359" t="s">
        <v>590</v>
      </c>
      <c r="K358" s="359" t="s">
        <v>590</v>
      </c>
      <c r="L358" s="359" t="s">
        <v>590</v>
      </c>
      <c r="M358" s="359" t="s">
        <v>590</v>
      </c>
      <c r="N358" s="359" t="s">
        <v>590</v>
      </c>
      <c r="O358" s="359" t="s">
        <v>590</v>
      </c>
      <c r="P358" s="359" t="s">
        <v>590</v>
      </c>
      <c r="Q358" s="359" t="s">
        <v>590</v>
      </c>
    </row>
    <row r="359" spans="1:17">
      <c r="A359" s="315" t="s">
        <v>585</v>
      </c>
      <c r="B359" s="297" t="s">
        <v>583</v>
      </c>
      <c r="C359" s="316" t="s">
        <v>286</v>
      </c>
      <c r="D359" s="359" t="s">
        <v>590</v>
      </c>
      <c r="E359" s="359" t="s">
        <v>590</v>
      </c>
      <c r="F359" s="359" t="s">
        <v>590</v>
      </c>
      <c r="G359" s="359" t="s">
        <v>590</v>
      </c>
      <c r="H359" s="359" t="s">
        <v>590</v>
      </c>
      <c r="I359" s="359" t="s">
        <v>590</v>
      </c>
      <c r="J359" s="359" t="s">
        <v>590</v>
      </c>
      <c r="K359" s="359" t="s">
        <v>590</v>
      </c>
      <c r="L359" s="359" t="s">
        <v>590</v>
      </c>
      <c r="M359" s="359" t="s">
        <v>590</v>
      </c>
      <c r="N359" s="359" t="s">
        <v>590</v>
      </c>
      <c r="O359" s="359" t="s">
        <v>590</v>
      </c>
      <c r="P359" s="359" t="s">
        <v>590</v>
      </c>
      <c r="Q359" s="359" t="s">
        <v>590</v>
      </c>
    </row>
    <row r="360" spans="1:17">
      <c r="A360" s="315" t="s">
        <v>587</v>
      </c>
      <c r="B360" s="285" t="s">
        <v>628</v>
      </c>
      <c r="C360" s="316" t="s">
        <v>1143</v>
      </c>
      <c r="D360" s="359" t="s">
        <v>590</v>
      </c>
      <c r="E360" s="359" t="s">
        <v>590</v>
      </c>
      <c r="F360" s="359" t="s">
        <v>590</v>
      </c>
      <c r="G360" s="359" t="s">
        <v>590</v>
      </c>
      <c r="H360" s="359" t="s">
        <v>590</v>
      </c>
      <c r="I360" s="359" t="s">
        <v>590</v>
      </c>
      <c r="J360" s="359" t="s">
        <v>590</v>
      </c>
      <c r="K360" s="359" t="s">
        <v>590</v>
      </c>
      <c r="L360" s="359" t="s">
        <v>590</v>
      </c>
      <c r="M360" s="359" t="s">
        <v>590</v>
      </c>
      <c r="N360" s="359" t="s">
        <v>590</v>
      </c>
      <c r="O360" s="359" t="s">
        <v>590</v>
      </c>
      <c r="P360" s="359" t="s">
        <v>590</v>
      </c>
      <c r="Q360" s="359" t="s">
        <v>590</v>
      </c>
    </row>
    <row r="361" spans="1:17">
      <c r="A361" s="315" t="s">
        <v>588</v>
      </c>
      <c r="B361" s="285" t="s">
        <v>629</v>
      </c>
      <c r="C361" s="316" t="s">
        <v>611</v>
      </c>
      <c r="D361" s="359" t="s">
        <v>590</v>
      </c>
      <c r="E361" s="359" t="s">
        <v>590</v>
      </c>
      <c r="F361" s="359" t="s">
        <v>590</v>
      </c>
      <c r="G361" s="359" t="s">
        <v>590</v>
      </c>
      <c r="H361" s="359" t="s">
        <v>590</v>
      </c>
      <c r="I361" s="359" t="s">
        <v>590</v>
      </c>
      <c r="J361" s="359" t="s">
        <v>590</v>
      </c>
      <c r="K361" s="359" t="s">
        <v>590</v>
      </c>
      <c r="L361" s="359" t="s">
        <v>590</v>
      </c>
      <c r="M361" s="359" t="s">
        <v>590</v>
      </c>
      <c r="N361" s="359" t="s">
        <v>590</v>
      </c>
      <c r="O361" s="359" t="s">
        <v>590</v>
      </c>
      <c r="P361" s="359" t="s">
        <v>590</v>
      </c>
      <c r="Q361" s="359" t="s">
        <v>590</v>
      </c>
    </row>
    <row r="362" spans="1:17" ht="47.25">
      <c r="A362" s="315" t="s">
        <v>635</v>
      </c>
      <c r="B362" s="285" t="s">
        <v>956</v>
      </c>
      <c r="C362" s="316" t="s">
        <v>748</v>
      </c>
      <c r="D362" s="359" t="s">
        <v>590</v>
      </c>
      <c r="E362" s="359" t="s">
        <v>590</v>
      </c>
      <c r="F362" s="359" t="s">
        <v>590</v>
      </c>
      <c r="G362" s="359" t="s">
        <v>590</v>
      </c>
      <c r="H362" s="359" t="s">
        <v>590</v>
      </c>
      <c r="I362" s="359" t="s">
        <v>590</v>
      </c>
      <c r="J362" s="359" t="s">
        <v>590</v>
      </c>
      <c r="K362" s="359" t="s">
        <v>590</v>
      </c>
      <c r="L362" s="359" t="s">
        <v>590</v>
      </c>
      <c r="M362" s="359" t="s">
        <v>590</v>
      </c>
      <c r="N362" s="359" t="s">
        <v>590</v>
      </c>
      <c r="O362" s="359" t="s">
        <v>590</v>
      </c>
      <c r="P362" s="359" t="s">
        <v>590</v>
      </c>
      <c r="Q362" s="359" t="s">
        <v>590</v>
      </c>
    </row>
    <row r="363" spans="1:17" ht="31.5">
      <c r="A363" s="315" t="s">
        <v>718</v>
      </c>
      <c r="B363" s="285" t="s">
        <v>999</v>
      </c>
      <c r="C363" s="316" t="s">
        <v>748</v>
      </c>
      <c r="D363" s="359" t="s">
        <v>590</v>
      </c>
      <c r="E363" s="359" t="s">
        <v>590</v>
      </c>
      <c r="F363" s="359" t="s">
        <v>590</v>
      </c>
      <c r="G363" s="359" t="s">
        <v>590</v>
      </c>
      <c r="H363" s="359" t="s">
        <v>590</v>
      </c>
      <c r="I363" s="359" t="s">
        <v>590</v>
      </c>
      <c r="J363" s="359" t="s">
        <v>590</v>
      </c>
      <c r="K363" s="359" t="s">
        <v>590</v>
      </c>
      <c r="L363" s="359" t="s">
        <v>590</v>
      </c>
      <c r="M363" s="359" t="s">
        <v>590</v>
      </c>
      <c r="N363" s="359" t="s">
        <v>590</v>
      </c>
      <c r="O363" s="359" t="s">
        <v>590</v>
      </c>
      <c r="P363" s="359" t="s">
        <v>590</v>
      </c>
      <c r="Q363" s="359" t="s">
        <v>590</v>
      </c>
    </row>
    <row r="364" spans="1:17">
      <c r="A364" s="315" t="s">
        <v>589</v>
      </c>
      <c r="B364" s="297" t="s">
        <v>586</v>
      </c>
      <c r="C364" s="359" t="s">
        <v>286</v>
      </c>
      <c r="D364" s="359" t="s">
        <v>590</v>
      </c>
      <c r="E364" s="359" t="s">
        <v>590</v>
      </c>
      <c r="F364" s="359" t="s">
        <v>590</v>
      </c>
      <c r="G364" s="359" t="s">
        <v>590</v>
      </c>
      <c r="H364" s="359" t="s">
        <v>590</v>
      </c>
      <c r="I364" s="359" t="s">
        <v>590</v>
      </c>
      <c r="J364" s="359" t="s">
        <v>590</v>
      </c>
      <c r="K364" s="359" t="s">
        <v>590</v>
      </c>
      <c r="L364" s="359" t="s">
        <v>590</v>
      </c>
      <c r="M364" s="359" t="s">
        <v>590</v>
      </c>
      <c r="N364" s="359" t="s">
        <v>590</v>
      </c>
      <c r="O364" s="359" t="s">
        <v>590</v>
      </c>
      <c r="P364" s="359" t="s">
        <v>590</v>
      </c>
      <c r="Q364" s="359" t="s">
        <v>590</v>
      </c>
    </row>
    <row r="365" spans="1:17" ht="18" customHeight="1">
      <c r="A365" s="315" t="s">
        <v>719</v>
      </c>
      <c r="B365" s="285" t="s">
        <v>737</v>
      </c>
      <c r="C365" s="316" t="s">
        <v>36</v>
      </c>
      <c r="D365" s="359" t="s">
        <v>590</v>
      </c>
      <c r="E365" s="359" t="s">
        <v>590</v>
      </c>
      <c r="F365" s="359" t="s">
        <v>590</v>
      </c>
      <c r="G365" s="359" t="s">
        <v>590</v>
      </c>
      <c r="H365" s="359" t="s">
        <v>590</v>
      </c>
      <c r="I365" s="359" t="s">
        <v>590</v>
      </c>
      <c r="J365" s="359" t="s">
        <v>590</v>
      </c>
      <c r="K365" s="359" t="s">
        <v>590</v>
      </c>
      <c r="L365" s="359" t="s">
        <v>590</v>
      </c>
      <c r="M365" s="359" t="s">
        <v>590</v>
      </c>
      <c r="N365" s="359" t="s">
        <v>590</v>
      </c>
      <c r="O365" s="359" t="s">
        <v>590</v>
      </c>
      <c r="P365" s="359" t="s">
        <v>590</v>
      </c>
      <c r="Q365" s="359" t="s">
        <v>590</v>
      </c>
    </row>
    <row r="366" spans="1:17" ht="47.25">
      <c r="A366" s="315" t="s">
        <v>720</v>
      </c>
      <c r="B366" s="141" t="s">
        <v>876</v>
      </c>
      <c r="C366" s="316" t="s">
        <v>36</v>
      </c>
      <c r="D366" s="359" t="s">
        <v>590</v>
      </c>
      <c r="E366" s="359" t="s">
        <v>590</v>
      </c>
      <c r="F366" s="359" t="s">
        <v>590</v>
      </c>
      <c r="G366" s="359" t="s">
        <v>590</v>
      </c>
      <c r="H366" s="359" t="s">
        <v>590</v>
      </c>
      <c r="I366" s="359" t="s">
        <v>590</v>
      </c>
      <c r="J366" s="359" t="s">
        <v>590</v>
      </c>
      <c r="K366" s="359" t="s">
        <v>590</v>
      </c>
      <c r="L366" s="359" t="s">
        <v>590</v>
      </c>
      <c r="M366" s="359" t="s">
        <v>590</v>
      </c>
      <c r="N366" s="359" t="s">
        <v>590</v>
      </c>
      <c r="O366" s="359" t="s">
        <v>590</v>
      </c>
      <c r="P366" s="359" t="s">
        <v>590</v>
      </c>
      <c r="Q366" s="359" t="s">
        <v>590</v>
      </c>
    </row>
    <row r="367" spans="1:17" ht="47.25">
      <c r="A367" s="315" t="s">
        <v>721</v>
      </c>
      <c r="B367" s="141" t="s">
        <v>877</v>
      </c>
      <c r="C367" s="316" t="s">
        <v>36</v>
      </c>
      <c r="D367" s="359" t="s">
        <v>590</v>
      </c>
      <c r="E367" s="359" t="s">
        <v>590</v>
      </c>
      <c r="F367" s="359" t="s">
        <v>590</v>
      </c>
      <c r="G367" s="359" t="s">
        <v>590</v>
      </c>
      <c r="H367" s="359" t="s">
        <v>590</v>
      </c>
      <c r="I367" s="359" t="s">
        <v>590</v>
      </c>
      <c r="J367" s="359" t="s">
        <v>590</v>
      </c>
      <c r="K367" s="359" t="s">
        <v>590</v>
      </c>
      <c r="L367" s="359" t="s">
        <v>590</v>
      </c>
      <c r="M367" s="359" t="s">
        <v>590</v>
      </c>
      <c r="N367" s="359" t="s">
        <v>590</v>
      </c>
      <c r="O367" s="359" t="s">
        <v>590</v>
      </c>
      <c r="P367" s="359" t="s">
        <v>590</v>
      </c>
      <c r="Q367" s="359" t="s">
        <v>590</v>
      </c>
    </row>
    <row r="368" spans="1:17" ht="31.5">
      <c r="A368" s="315" t="s">
        <v>722</v>
      </c>
      <c r="B368" s="141" t="s">
        <v>632</v>
      </c>
      <c r="C368" s="316" t="s">
        <v>36</v>
      </c>
      <c r="D368" s="359" t="s">
        <v>590</v>
      </c>
      <c r="E368" s="359" t="s">
        <v>590</v>
      </c>
      <c r="F368" s="359" t="s">
        <v>590</v>
      </c>
      <c r="G368" s="359" t="s">
        <v>590</v>
      </c>
      <c r="H368" s="359" t="s">
        <v>590</v>
      </c>
      <c r="I368" s="359" t="s">
        <v>590</v>
      </c>
      <c r="J368" s="359" t="s">
        <v>590</v>
      </c>
      <c r="K368" s="359" t="s">
        <v>590</v>
      </c>
      <c r="L368" s="359" t="s">
        <v>590</v>
      </c>
      <c r="M368" s="359" t="s">
        <v>590</v>
      </c>
      <c r="N368" s="359" t="s">
        <v>590</v>
      </c>
      <c r="O368" s="359" t="s">
        <v>590</v>
      </c>
      <c r="P368" s="359" t="s">
        <v>590</v>
      </c>
      <c r="Q368" s="359" t="s">
        <v>590</v>
      </c>
    </row>
    <row r="369" spans="1:17">
      <c r="A369" s="315" t="s">
        <v>723</v>
      </c>
      <c r="B369" s="285" t="s">
        <v>736</v>
      </c>
      <c r="C369" s="316" t="s">
        <v>1143</v>
      </c>
      <c r="D369" s="359" t="s">
        <v>590</v>
      </c>
      <c r="E369" s="359" t="s">
        <v>590</v>
      </c>
      <c r="F369" s="359" t="s">
        <v>590</v>
      </c>
      <c r="G369" s="359" t="s">
        <v>590</v>
      </c>
      <c r="H369" s="359" t="s">
        <v>590</v>
      </c>
      <c r="I369" s="359" t="s">
        <v>590</v>
      </c>
      <c r="J369" s="359" t="s">
        <v>590</v>
      </c>
      <c r="K369" s="359" t="s">
        <v>590</v>
      </c>
      <c r="L369" s="359" t="s">
        <v>590</v>
      </c>
      <c r="M369" s="359" t="s">
        <v>590</v>
      </c>
      <c r="N369" s="359" t="s">
        <v>590</v>
      </c>
      <c r="O369" s="359" t="s">
        <v>590</v>
      </c>
      <c r="P369" s="359" t="s">
        <v>590</v>
      </c>
      <c r="Q369" s="359" t="s">
        <v>590</v>
      </c>
    </row>
    <row r="370" spans="1:17" ht="31.5">
      <c r="A370" s="315" t="s">
        <v>724</v>
      </c>
      <c r="B370" s="141" t="s">
        <v>633</v>
      </c>
      <c r="C370" s="316" t="s">
        <v>1143</v>
      </c>
      <c r="D370" s="359" t="s">
        <v>590</v>
      </c>
      <c r="E370" s="359" t="s">
        <v>590</v>
      </c>
      <c r="F370" s="359" t="s">
        <v>590</v>
      </c>
      <c r="G370" s="359" t="s">
        <v>590</v>
      </c>
      <c r="H370" s="359" t="s">
        <v>590</v>
      </c>
      <c r="I370" s="359" t="s">
        <v>590</v>
      </c>
      <c r="J370" s="359" t="s">
        <v>590</v>
      </c>
      <c r="K370" s="359" t="s">
        <v>590</v>
      </c>
      <c r="L370" s="359" t="s">
        <v>590</v>
      </c>
      <c r="M370" s="359" t="s">
        <v>590</v>
      </c>
      <c r="N370" s="359" t="s">
        <v>590</v>
      </c>
      <c r="O370" s="359" t="s">
        <v>590</v>
      </c>
      <c r="P370" s="359" t="s">
        <v>590</v>
      </c>
      <c r="Q370" s="359" t="s">
        <v>590</v>
      </c>
    </row>
    <row r="371" spans="1:17">
      <c r="A371" s="315" t="s">
        <v>725</v>
      </c>
      <c r="B371" s="141" t="s">
        <v>634</v>
      </c>
      <c r="C371" s="316" t="s">
        <v>1143</v>
      </c>
      <c r="D371" s="359" t="s">
        <v>590</v>
      </c>
      <c r="E371" s="359" t="s">
        <v>590</v>
      </c>
      <c r="F371" s="359" t="s">
        <v>590</v>
      </c>
      <c r="G371" s="359" t="s">
        <v>590</v>
      </c>
      <c r="H371" s="359" t="s">
        <v>590</v>
      </c>
      <c r="I371" s="359" t="s">
        <v>590</v>
      </c>
      <c r="J371" s="359" t="s">
        <v>590</v>
      </c>
      <c r="K371" s="359" t="s">
        <v>590</v>
      </c>
      <c r="L371" s="359" t="s">
        <v>590</v>
      </c>
      <c r="M371" s="359" t="s">
        <v>590</v>
      </c>
      <c r="N371" s="359" t="s">
        <v>590</v>
      </c>
      <c r="O371" s="359" t="s">
        <v>590</v>
      </c>
      <c r="P371" s="359" t="s">
        <v>590</v>
      </c>
      <c r="Q371" s="359" t="s">
        <v>590</v>
      </c>
    </row>
    <row r="372" spans="1:17" ht="31.5">
      <c r="A372" s="315" t="s">
        <v>726</v>
      </c>
      <c r="B372" s="285" t="s">
        <v>735</v>
      </c>
      <c r="C372" s="316" t="s">
        <v>748</v>
      </c>
      <c r="D372" s="359" t="s">
        <v>590</v>
      </c>
      <c r="E372" s="359" t="s">
        <v>590</v>
      </c>
      <c r="F372" s="359" t="s">
        <v>590</v>
      </c>
      <c r="G372" s="359" t="s">
        <v>590</v>
      </c>
      <c r="H372" s="359" t="s">
        <v>590</v>
      </c>
      <c r="I372" s="359" t="s">
        <v>590</v>
      </c>
      <c r="J372" s="359" t="s">
        <v>590</v>
      </c>
      <c r="K372" s="359" t="s">
        <v>590</v>
      </c>
      <c r="L372" s="359" t="s">
        <v>590</v>
      </c>
      <c r="M372" s="359" t="s">
        <v>590</v>
      </c>
      <c r="N372" s="359" t="s">
        <v>590</v>
      </c>
      <c r="O372" s="359" t="s">
        <v>590</v>
      </c>
      <c r="P372" s="359" t="s">
        <v>590</v>
      </c>
      <c r="Q372" s="359" t="s">
        <v>590</v>
      </c>
    </row>
    <row r="373" spans="1:17">
      <c r="A373" s="315" t="s">
        <v>727</v>
      </c>
      <c r="B373" s="141" t="s">
        <v>630</v>
      </c>
      <c r="C373" s="316" t="s">
        <v>748</v>
      </c>
      <c r="D373" s="359" t="s">
        <v>590</v>
      </c>
      <c r="E373" s="359" t="s">
        <v>590</v>
      </c>
      <c r="F373" s="359" t="s">
        <v>590</v>
      </c>
      <c r="G373" s="359" t="s">
        <v>590</v>
      </c>
      <c r="H373" s="359" t="s">
        <v>590</v>
      </c>
      <c r="I373" s="359" t="s">
        <v>590</v>
      </c>
      <c r="J373" s="359" t="s">
        <v>590</v>
      </c>
      <c r="K373" s="359" t="s">
        <v>590</v>
      </c>
      <c r="L373" s="359" t="s">
        <v>590</v>
      </c>
      <c r="M373" s="359" t="s">
        <v>590</v>
      </c>
      <c r="N373" s="359" t="s">
        <v>590</v>
      </c>
      <c r="O373" s="359" t="s">
        <v>590</v>
      </c>
      <c r="P373" s="359" t="s">
        <v>590</v>
      </c>
      <c r="Q373" s="359" t="s">
        <v>590</v>
      </c>
    </row>
    <row r="374" spans="1:17">
      <c r="A374" s="315" t="s">
        <v>728</v>
      </c>
      <c r="B374" s="141" t="s">
        <v>631</v>
      </c>
      <c r="C374" s="316" t="s">
        <v>748</v>
      </c>
      <c r="D374" s="359" t="s">
        <v>590</v>
      </c>
      <c r="E374" s="359" t="s">
        <v>590</v>
      </c>
      <c r="F374" s="359" t="s">
        <v>590</v>
      </c>
      <c r="G374" s="359" t="s">
        <v>590</v>
      </c>
      <c r="H374" s="359" t="s">
        <v>590</v>
      </c>
      <c r="I374" s="359" t="s">
        <v>590</v>
      </c>
      <c r="J374" s="359" t="s">
        <v>590</v>
      </c>
      <c r="K374" s="359" t="s">
        <v>590</v>
      </c>
      <c r="L374" s="359" t="s">
        <v>590</v>
      </c>
      <c r="M374" s="359" t="s">
        <v>590</v>
      </c>
      <c r="N374" s="359" t="s">
        <v>590</v>
      </c>
      <c r="O374" s="359" t="s">
        <v>590</v>
      </c>
      <c r="P374" s="359" t="s">
        <v>590</v>
      </c>
      <c r="Q374" s="359" t="s">
        <v>590</v>
      </c>
    </row>
    <row r="375" spans="1:17">
      <c r="A375" s="315" t="s">
        <v>729</v>
      </c>
      <c r="B375" s="297" t="s">
        <v>878</v>
      </c>
      <c r="C375" s="316" t="s">
        <v>1144</v>
      </c>
      <c r="D375" s="359" t="s">
        <v>590</v>
      </c>
      <c r="E375" s="359" t="s">
        <v>590</v>
      </c>
      <c r="F375" s="359" t="s">
        <v>590</v>
      </c>
      <c r="G375" s="359" t="s">
        <v>590</v>
      </c>
      <c r="H375" s="359" t="s">
        <v>590</v>
      </c>
      <c r="I375" s="359" t="s">
        <v>590</v>
      </c>
      <c r="J375" s="359" t="s">
        <v>590</v>
      </c>
      <c r="K375" s="359" t="s">
        <v>590</v>
      </c>
      <c r="L375" s="359" t="s">
        <v>590</v>
      </c>
      <c r="M375" s="359" t="s">
        <v>590</v>
      </c>
      <c r="N375" s="359" t="s">
        <v>590</v>
      </c>
      <c r="O375" s="359" t="s">
        <v>590</v>
      </c>
      <c r="P375" s="359" t="s">
        <v>590</v>
      </c>
      <c r="Q375" s="359" t="s">
        <v>590</v>
      </c>
    </row>
    <row r="376" spans="1:17">
      <c r="A376" s="371" t="s">
        <v>1121</v>
      </c>
      <c r="B376" s="372"/>
      <c r="C376" s="372"/>
      <c r="D376" s="372"/>
      <c r="E376" s="372"/>
      <c r="F376" s="372"/>
      <c r="G376" s="372"/>
      <c r="H376" s="372"/>
      <c r="I376" s="372"/>
      <c r="J376" s="372"/>
      <c r="K376" s="372"/>
      <c r="L376" s="372"/>
      <c r="M376" s="372"/>
      <c r="N376" s="372"/>
      <c r="O376" s="372"/>
      <c r="P376" s="372"/>
      <c r="Q376" s="373"/>
    </row>
    <row r="377" spans="1:17" ht="16.5" customHeight="1">
      <c r="A377" s="371"/>
      <c r="B377" s="372"/>
      <c r="C377" s="372"/>
      <c r="D377" s="372"/>
      <c r="E377" s="372"/>
      <c r="F377" s="372"/>
      <c r="G377" s="372"/>
      <c r="H377" s="372"/>
      <c r="I377" s="372"/>
      <c r="J377" s="372"/>
      <c r="K377" s="372"/>
      <c r="L377" s="372"/>
      <c r="M377" s="372"/>
      <c r="N377" s="372"/>
      <c r="O377" s="372"/>
      <c r="P377" s="372"/>
      <c r="Q377" s="373"/>
    </row>
    <row r="378" spans="1:17" ht="33" customHeight="1">
      <c r="A378" s="374" t="s">
        <v>0</v>
      </c>
      <c r="B378" s="375" t="s">
        <v>1</v>
      </c>
      <c r="C378" s="375" t="s">
        <v>603</v>
      </c>
      <c r="D378" s="363" t="s">
        <v>1166</v>
      </c>
      <c r="E378" s="363" t="s">
        <v>1165</v>
      </c>
      <c r="F378" s="376" t="s">
        <v>1164</v>
      </c>
      <c r="G378" s="376"/>
      <c r="H378" s="376" t="s">
        <v>1161</v>
      </c>
      <c r="I378" s="376"/>
      <c r="J378" s="376" t="s">
        <v>1162</v>
      </c>
      <c r="K378" s="376"/>
      <c r="L378" s="376" t="s">
        <v>1163</v>
      </c>
      <c r="M378" s="376"/>
      <c r="N378" s="376" t="s">
        <v>1170</v>
      </c>
      <c r="O378" s="376"/>
      <c r="P378" s="376" t="s">
        <v>519</v>
      </c>
      <c r="Q378" s="376"/>
    </row>
    <row r="379" spans="1:17" ht="58.15" customHeight="1">
      <c r="A379" s="374"/>
      <c r="B379" s="375"/>
      <c r="C379" s="375"/>
      <c r="D379" s="363" t="s">
        <v>191</v>
      </c>
      <c r="E379" s="363" t="s">
        <v>191</v>
      </c>
      <c r="F379" s="363" t="s">
        <v>1177</v>
      </c>
      <c r="G379" s="363" t="s">
        <v>191</v>
      </c>
      <c r="H379" s="363" t="s">
        <v>1177</v>
      </c>
      <c r="I379" s="363" t="s">
        <v>1176</v>
      </c>
      <c r="J379" s="363" t="s">
        <v>1177</v>
      </c>
      <c r="K379" s="363" t="s">
        <v>1176</v>
      </c>
      <c r="L379" s="363" t="s">
        <v>1177</v>
      </c>
      <c r="M379" s="363" t="s">
        <v>191</v>
      </c>
      <c r="N379" s="363" t="s">
        <v>1177</v>
      </c>
      <c r="O379" s="363" t="s">
        <v>191</v>
      </c>
      <c r="P379" s="363" t="s">
        <v>1078</v>
      </c>
      <c r="Q379" s="363" t="s">
        <v>604</v>
      </c>
    </row>
    <row r="380" spans="1:17" s="307" customFormat="1">
      <c r="A380" s="360">
        <v>1</v>
      </c>
      <c r="B380" s="308">
        <v>2</v>
      </c>
      <c r="C380" s="308">
        <v>3</v>
      </c>
      <c r="D380" s="361" t="s">
        <v>52</v>
      </c>
      <c r="E380" s="361" t="s">
        <v>1079</v>
      </c>
      <c r="F380" s="361" t="s">
        <v>1080</v>
      </c>
      <c r="G380" s="361" t="s">
        <v>1081</v>
      </c>
      <c r="H380" s="361" t="s">
        <v>1082</v>
      </c>
      <c r="I380" s="361" t="s">
        <v>1083</v>
      </c>
      <c r="J380" s="361" t="s">
        <v>1084</v>
      </c>
      <c r="K380" s="361" t="s">
        <v>1085</v>
      </c>
      <c r="L380" s="361" t="s">
        <v>1086</v>
      </c>
      <c r="M380" s="361" t="s">
        <v>1087</v>
      </c>
      <c r="N380" s="361" t="s">
        <v>1086</v>
      </c>
      <c r="O380" s="361" t="s">
        <v>1087</v>
      </c>
      <c r="P380" s="360" t="s">
        <v>1088</v>
      </c>
      <c r="Q380" s="308">
        <v>6</v>
      </c>
    </row>
    <row r="381" spans="1:17" ht="30.75" customHeight="1">
      <c r="A381" s="370" t="s">
        <v>1154</v>
      </c>
      <c r="B381" s="370"/>
      <c r="C381" s="316" t="s">
        <v>748</v>
      </c>
      <c r="D381" s="316"/>
      <c r="E381" s="298"/>
      <c r="F381" s="298"/>
      <c r="G381" s="293"/>
      <c r="H381" s="293"/>
      <c r="I381" s="294"/>
      <c r="J381" s="294"/>
      <c r="K381" s="294"/>
      <c r="L381" s="294"/>
      <c r="M381" s="294"/>
      <c r="N381" s="294"/>
      <c r="O381" s="294"/>
      <c r="P381" s="294"/>
      <c r="Q381" s="293"/>
    </row>
    <row r="382" spans="1:17">
      <c r="A382" s="315" t="s">
        <v>16</v>
      </c>
      <c r="B382" s="153" t="s">
        <v>1040</v>
      </c>
      <c r="C382" s="316" t="s">
        <v>748</v>
      </c>
      <c r="D382" s="316">
        <f>D383+D407</f>
        <v>23.473999999999997</v>
      </c>
      <c r="E382" s="393">
        <f>E390+E408</f>
        <v>9.6999999999999993</v>
      </c>
      <c r="F382" s="387">
        <v>15.340999999999999</v>
      </c>
      <c r="G382" s="393">
        <v>15.744</v>
      </c>
      <c r="H382" s="394">
        <f>H383+H407</f>
        <v>15.561999999999999</v>
      </c>
      <c r="I382" s="395">
        <f>I383+I407</f>
        <v>11.939</v>
      </c>
      <c r="J382" s="396">
        <f>J383+J407</f>
        <v>15.842000000000001</v>
      </c>
      <c r="K382" s="397">
        <f>K383+K407</f>
        <v>15.024000000000001</v>
      </c>
      <c r="L382" s="396">
        <v>18.402000000000001</v>
      </c>
      <c r="M382" s="397">
        <v>17.507000000000001</v>
      </c>
      <c r="N382" s="394">
        <v>17.332000000000001</v>
      </c>
      <c r="O382" s="394">
        <v>17.957999999999998</v>
      </c>
      <c r="P382" s="397">
        <f>H382+J382+L382+N382</f>
        <v>67.138000000000005</v>
      </c>
      <c r="Q382" s="397">
        <f>I382+K382+M382+O382</f>
        <v>62.427999999999997</v>
      </c>
    </row>
    <row r="383" spans="1:17">
      <c r="A383" s="315" t="s">
        <v>17</v>
      </c>
      <c r="B383" s="285" t="s">
        <v>198</v>
      </c>
      <c r="C383" s="316" t="s">
        <v>748</v>
      </c>
      <c r="D383" s="316">
        <v>13.440999999999999</v>
      </c>
      <c r="E383" s="398">
        <v>5.4</v>
      </c>
      <c r="F383" s="387">
        <v>6.7850000000000001</v>
      </c>
      <c r="G383" s="398">
        <v>6.734</v>
      </c>
      <c r="H383" s="394">
        <f>H390</f>
        <v>4.6319999999999997</v>
      </c>
      <c r="I383" s="395">
        <f>I390</f>
        <v>3.278</v>
      </c>
      <c r="J383" s="396">
        <f>J390</f>
        <v>4.3559999999999999</v>
      </c>
      <c r="K383" s="397">
        <f>K390</f>
        <v>4.1310000000000002</v>
      </c>
      <c r="L383" s="396">
        <v>3.262</v>
      </c>
      <c r="M383" s="397">
        <v>2.367</v>
      </c>
      <c r="N383" s="394">
        <v>3.855</v>
      </c>
      <c r="O383" s="395">
        <v>4.4809999999999999</v>
      </c>
      <c r="P383" s="397">
        <f t="shared" ref="P383:P446" si="138">H383+J383+L383+N383</f>
        <v>16.105</v>
      </c>
      <c r="Q383" s="397">
        <f t="shared" ref="Q383:Q446" si="139">I383+K383+M383+O383</f>
        <v>14.257</v>
      </c>
    </row>
    <row r="384" spans="1:17" ht="31.5">
      <c r="A384" s="315" t="s">
        <v>199</v>
      </c>
      <c r="B384" s="141" t="s">
        <v>958</v>
      </c>
      <c r="C384" s="316" t="s">
        <v>748</v>
      </c>
      <c r="D384" s="387">
        <v>0</v>
      </c>
      <c r="E384" s="387">
        <v>0</v>
      </c>
      <c r="F384" s="387">
        <v>0</v>
      </c>
      <c r="G384" s="387">
        <v>0</v>
      </c>
      <c r="H384" s="399">
        <v>0</v>
      </c>
      <c r="I384" s="400">
        <v>0</v>
      </c>
      <c r="J384" s="401">
        <v>0</v>
      </c>
      <c r="K384" s="402">
        <v>0</v>
      </c>
      <c r="L384" s="401">
        <v>0</v>
      </c>
      <c r="M384" s="402">
        <v>0</v>
      </c>
      <c r="N384" s="402">
        <v>0</v>
      </c>
      <c r="O384" s="402">
        <v>0</v>
      </c>
      <c r="P384" s="397">
        <f t="shared" si="138"/>
        <v>0</v>
      </c>
      <c r="Q384" s="397">
        <f t="shared" si="139"/>
        <v>0</v>
      </c>
    </row>
    <row r="385" spans="1:17">
      <c r="A385" s="315" t="s">
        <v>591</v>
      </c>
      <c r="B385" s="286" t="s">
        <v>880</v>
      </c>
      <c r="C385" s="316" t="s">
        <v>748</v>
      </c>
      <c r="D385" s="387">
        <v>0</v>
      </c>
      <c r="E385" s="387">
        <v>0</v>
      </c>
      <c r="F385" s="387">
        <v>0</v>
      </c>
      <c r="G385" s="387">
        <v>0</v>
      </c>
      <c r="H385" s="399">
        <v>0</v>
      </c>
      <c r="I385" s="400">
        <v>0</v>
      </c>
      <c r="J385" s="401">
        <v>0</v>
      </c>
      <c r="K385" s="402">
        <v>0</v>
      </c>
      <c r="L385" s="401">
        <v>0</v>
      </c>
      <c r="M385" s="402">
        <v>0</v>
      </c>
      <c r="N385" s="402">
        <v>0</v>
      </c>
      <c r="O385" s="402">
        <v>0</v>
      </c>
      <c r="P385" s="397">
        <f t="shared" si="138"/>
        <v>0</v>
      </c>
      <c r="Q385" s="397">
        <f t="shared" si="139"/>
        <v>0</v>
      </c>
    </row>
    <row r="386" spans="1:17" ht="31.5">
      <c r="A386" s="315" t="s">
        <v>915</v>
      </c>
      <c r="B386" s="287" t="s">
        <v>897</v>
      </c>
      <c r="C386" s="316" t="s">
        <v>748</v>
      </c>
      <c r="D386" s="387">
        <v>0</v>
      </c>
      <c r="E386" s="387">
        <v>0</v>
      </c>
      <c r="F386" s="387">
        <v>0</v>
      </c>
      <c r="G386" s="387">
        <v>0</v>
      </c>
      <c r="H386" s="399">
        <v>0</v>
      </c>
      <c r="I386" s="400">
        <v>0</v>
      </c>
      <c r="J386" s="401">
        <v>0</v>
      </c>
      <c r="K386" s="402">
        <v>0</v>
      </c>
      <c r="L386" s="401">
        <v>0</v>
      </c>
      <c r="M386" s="402">
        <v>0</v>
      </c>
      <c r="N386" s="402">
        <v>0</v>
      </c>
      <c r="O386" s="402">
        <v>0</v>
      </c>
      <c r="P386" s="397">
        <f t="shared" si="138"/>
        <v>0</v>
      </c>
      <c r="Q386" s="397">
        <f t="shared" si="139"/>
        <v>0</v>
      </c>
    </row>
    <row r="387" spans="1:17" ht="31.5">
      <c r="A387" s="315" t="s">
        <v>916</v>
      </c>
      <c r="B387" s="287" t="s">
        <v>898</v>
      </c>
      <c r="C387" s="316" t="s">
        <v>748</v>
      </c>
      <c r="D387" s="387">
        <v>0</v>
      </c>
      <c r="E387" s="387">
        <v>0</v>
      </c>
      <c r="F387" s="387">
        <v>0</v>
      </c>
      <c r="G387" s="387">
        <v>0</v>
      </c>
      <c r="H387" s="399">
        <v>0</v>
      </c>
      <c r="I387" s="400">
        <v>0</v>
      </c>
      <c r="J387" s="401">
        <v>0</v>
      </c>
      <c r="K387" s="402">
        <v>0</v>
      </c>
      <c r="L387" s="401">
        <v>0</v>
      </c>
      <c r="M387" s="402">
        <v>0</v>
      </c>
      <c r="N387" s="402">
        <v>0</v>
      </c>
      <c r="O387" s="402">
        <v>0</v>
      </c>
      <c r="P387" s="397">
        <f t="shared" si="138"/>
        <v>0</v>
      </c>
      <c r="Q387" s="397">
        <f t="shared" si="139"/>
        <v>0</v>
      </c>
    </row>
    <row r="388" spans="1:17" ht="31.5">
      <c r="A388" s="315" t="s">
        <v>959</v>
      </c>
      <c r="B388" s="287" t="s">
        <v>883</v>
      </c>
      <c r="C388" s="316" t="s">
        <v>748</v>
      </c>
      <c r="D388" s="387">
        <v>0</v>
      </c>
      <c r="E388" s="387">
        <v>0</v>
      </c>
      <c r="F388" s="387">
        <v>0</v>
      </c>
      <c r="G388" s="387">
        <v>0</v>
      </c>
      <c r="H388" s="399">
        <v>0</v>
      </c>
      <c r="I388" s="400">
        <v>0</v>
      </c>
      <c r="J388" s="401">
        <v>0</v>
      </c>
      <c r="K388" s="402">
        <v>0</v>
      </c>
      <c r="L388" s="401">
        <v>0</v>
      </c>
      <c r="M388" s="402">
        <v>0</v>
      </c>
      <c r="N388" s="402">
        <v>0</v>
      </c>
      <c r="O388" s="402">
        <v>0</v>
      </c>
      <c r="P388" s="397">
        <f t="shared" si="138"/>
        <v>0</v>
      </c>
      <c r="Q388" s="397">
        <f t="shared" si="139"/>
        <v>0</v>
      </c>
    </row>
    <row r="389" spans="1:17">
      <c r="A389" s="315" t="s">
        <v>592</v>
      </c>
      <c r="B389" s="286" t="s">
        <v>1059</v>
      </c>
      <c r="C389" s="316" t="s">
        <v>748</v>
      </c>
      <c r="D389" s="387">
        <v>0</v>
      </c>
      <c r="E389" s="387">
        <v>0</v>
      </c>
      <c r="F389" s="387">
        <v>0</v>
      </c>
      <c r="G389" s="387">
        <v>0</v>
      </c>
      <c r="H389" s="399">
        <v>0</v>
      </c>
      <c r="I389" s="400">
        <v>0</v>
      </c>
      <c r="J389" s="401">
        <v>0</v>
      </c>
      <c r="K389" s="402">
        <v>0</v>
      </c>
      <c r="L389" s="401">
        <v>0</v>
      </c>
      <c r="M389" s="402">
        <v>0</v>
      </c>
      <c r="N389" s="402">
        <v>0</v>
      </c>
      <c r="O389" s="402">
        <v>0</v>
      </c>
      <c r="P389" s="397">
        <f t="shared" si="138"/>
        <v>0</v>
      </c>
      <c r="Q389" s="397">
        <f t="shared" si="139"/>
        <v>0</v>
      </c>
    </row>
    <row r="390" spans="1:17">
      <c r="A390" s="315" t="s">
        <v>593</v>
      </c>
      <c r="B390" s="286" t="s">
        <v>881</v>
      </c>
      <c r="C390" s="316" t="s">
        <v>748</v>
      </c>
      <c r="D390" s="316">
        <v>13.440999999999999</v>
      </c>
      <c r="E390" s="398">
        <v>5.4</v>
      </c>
      <c r="F390" s="387">
        <v>6.7850000000000001</v>
      </c>
      <c r="G390" s="398">
        <v>6.734</v>
      </c>
      <c r="H390" s="394">
        <v>4.6319999999999997</v>
      </c>
      <c r="I390" s="403">
        <v>3.278</v>
      </c>
      <c r="J390" s="396">
        <v>4.3559999999999999</v>
      </c>
      <c r="K390" s="404">
        <v>4.1310000000000002</v>
      </c>
      <c r="L390" s="396">
        <v>3.262</v>
      </c>
      <c r="M390" s="404">
        <v>2.367</v>
      </c>
      <c r="N390" s="394">
        <v>3.855</v>
      </c>
      <c r="O390" s="403">
        <v>4.4809999999999999</v>
      </c>
      <c r="P390" s="397">
        <f t="shared" si="138"/>
        <v>16.105</v>
      </c>
      <c r="Q390" s="397">
        <f t="shared" si="139"/>
        <v>14.257</v>
      </c>
    </row>
    <row r="391" spans="1:17">
      <c r="A391" s="315" t="s">
        <v>594</v>
      </c>
      <c r="B391" s="286" t="s">
        <v>1051</v>
      </c>
      <c r="C391" s="316" t="s">
        <v>748</v>
      </c>
      <c r="D391" s="387">
        <v>0</v>
      </c>
      <c r="E391" s="387">
        <v>0</v>
      </c>
      <c r="F391" s="387">
        <v>0</v>
      </c>
      <c r="G391" s="387">
        <v>0</v>
      </c>
      <c r="H391" s="399">
        <v>0</v>
      </c>
      <c r="I391" s="400">
        <v>0</v>
      </c>
      <c r="J391" s="401">
        <v>0</v>
      </c>
      <c r="K391" s="402">
        <v>0</v>
      </c>
      <c r="L391" s="401">
        <v>0</v>
      </c>
      <c r="M391" s="402">
        <v>0</v>
      </c>
      <c r="N391" s="402">
        <v>0</v>
      </c>
      <c r="O391" s="402">
        <v>0</v>
      </c>
      <c r="P391" s="397">
        <f t="shared" si="138"/>
        <v>0</v>
      </c>
      <c r="Q391" s="397">
        <f t="shared" si="139"/>
        <v>0</v>
      </c>
    </row>
    <row r="392" spans="1:17">
      <c r="A392" s="315" t="s">
        <v>595</v>
      </c>
      <c r="B392" s="286" t="s">
        <v>204</v>
      </c>
      <c r="C392" s="316" t="s">
        <v>748</v>
      </c>
      <c r="D392" s="387">
        <v>0</v>
      </c>
      <c r="E392" s="387">
        <v>0</v>
      </c>
      <c r="F392" s="387">
        <v>0</v>
      </c>
      <c r="G392" s="387">
        <v>0</v>
      </c>
      <c r="H392" s="399">
        <v>0</v>
      </c>
      <c r="I392" s="400">
        <v>0</v>
      </c>
      <c r="J392" s="401">
        <v>0</v>
      </c>
      <c r="K392" s="402">
        <v>0</v>
      </c>
      <c r="L392" s="401">
        <v>0</v>
      </c>
      <c r="M392" s="402">
        <v>0</v>
      </c>
      <c r="N392" s="402">
        <v>0</v>
      </c>
      <c r="O392" s="402">
        <v>0</v>
      </c>
      <c r="P392" s="397">
        <f t="shared" si="138"/>
        <v>0</v>
      </c>
      <c r="Q392" s="397">
        <f t="shared" si="139"/>
        <v>0</v>
      </c>
    </row>
    <row r="393" spans="1:17" ht="31.5">
      <c r="A393" s="315" t="s">
        <v>960</v>
      </c>
      <c r="B393" s="287" t="s">
        <v>957</v>
      </c>
      <c r="C393" s="316" t="s">
        <v>748</v>
      </c>
      <c r="D393" s="387">
        <v>0</v>
      </c>
      <c r="E393" s="387">
        <v>0</v>
      </c>
      <c r="F393" s="387">
        <v>0</v>
      </c>
      <c r="G393" s="387">
        <v>0</v>
      </c>
      <c r="H393" s="399">
        <v>0</v>
      </c>
      <c r="I393" s="400">
        <v>0</v>
      </c>
      <c r="J393" s="401">
        <v>0</v>
      </c>
      <c r="K393" s="402">
        <v>0</v>
      </c>
      <c r="L393" s="401">
        <v>0</v>
      </c>
      <c r="M393" s="402">
        <v>0</v>
      </c>
      <c r="N393" s="402">
        <v>0</v>
      </c>
      <c r="O393" s="402">
        <v>0</v>
      </c>
      <c r="P393" s="397">
        <f t="shared" si="138"/>
        <v>0</v>
      </c>
      <c r="Q393" s="397">
        <f t="shared" si="139"/>
        <v>0</v>
      </c>
    </row>
    <row r="394" spans="1:17">
      <c r="A394" s="315" t="s">
        <v>961</v>
      </c>
      <c r="B394" s="287" t="s">
        <v>1003</v>
      </c>
      <c r="C394" s="316" t="s">
        <v>748</v>
      </c>
      <c r="D394" s="387">
        <v>0</v>
      </c>
      <c r="E394" s="387">
        <v>0</v>
      </c>
      <c r="F394" s="387">
        <v>0</v>
      </c>
      <c r="G394" s="387">
        <v>0</v>
      </c>
      <c r="H394" s="399">
        <v>0</v>
      </c>
      <c r="I394" s="400">
        <v>0</v>
      </c>
      <c r="J394" s="401">
        <v>0</v>
      </c>
      <c r="K394" s="402">
        <v>0</v>
      </c>
      <c r="L394" s="401">
        <v>0</v>
      </c>
      <c r="M394" s="402">
        <v>0</v>
      </c>
      <c r="N394" s="402">
        <v>0</v>
      </c>
      <c r="O394" s="402">
        <v>0</v>
      </c>
      <c r="P394" s="397">
        <f t="shared" si="138"/>
        <v>0</v>
      </c>
      <c r="Q394" s="397">
        <f t="shared" si="139"/>
        <v>0</v>
      </c>
    </row>
    <row r="395" spans="1:17">
      <c r="A395" s="315" t="s">
        <v>962</v>
      </c>
      <c r="B395" s="287" t="s">
        <v>730</v>
      </c>
      <c r="C395" s="316" t="s">
        <v>748</v>
      </c>
      <c r="D395" s="387">
        <v>0</v>
      </c>
      <c r="E395" s="387">
        <v>0</v>
      </c>
      <c r="F395" s="387">
        <v>0</v>
      </c>
      <c r="G395" s="387">
        <v>0</v>
      </c>
      <c r="H395" s="399">
        <v>0</v>
      </c>
      <c r="I395" s="400">
        <v>0</v>
      </c>
      <c r="J395" s="401">
        <v>0</v>
      </c>
      <c r="K395" s="402">
        <v>0</v>
      </c>
      <c r="L395" s="401">
        <v>0</v>
      </c>
      <c r="M395" s="402">
        <v>0</v>
      </c>
      <c r="N395" s="402">
        <v>0</v>
      </c>
      <c r="O395" s="402">
        <v>0</v>
      </c>
      <c r="P395" s="397">
        <f t="shared" si="138"/>
        <v>0</v>
      </c>
      <c r="Q395" s="397">
        <f t="shared" si="139"/>
        <v>0</v>
      </c>
    </row>
    <row r="396" spans="1:17">
      <c r="A396" s="315" t="s">
        <v>963</v>
      </c>
      <c r="B396" s="287" t="s">
        <v>1003</v>
      </c>
      <c r="C396" s="316" t="s">
        <v>748</v>
      </c>
      <c r="D396" s="387"/>
      <c r="E396" s="387"/>
      <c r="F396" s="387"/>
      <c r="G396" s="387"/>
      <c r="H396" s="399">
        <v>0</v>
      </c>
      <c r="I396" s="400">
        <v>0</v>
      </c>
      <c r="J396" s="401">
        <v>0</v>
      </c>
      <c r="K396" s="402">
        <v>0</v>
      </c>
      <c r="L396" s="401">
        <v>0</v>
      </c>
      <c r="M396" s="402">
        <v>0</v>
      </c>
      <c r="N396" s="402">
        <v>0</v>
      </c>
      <c r="O396" s="402">
        <v>0</v>
      </c>
      <c r="P396" s="397">
        <f t="shared" si="138"/>
        <v>0</v>
      </c>
      <c r="Q396" s="397">
        <f t="shared" si="139"/>
        <v>0</v>
      </c>
    </row>
    <row r="397" spans="1:17">
      <c r="A397" s="315" t="s">
        <v>596</v>
      </c>
      <c r="B397" s="286" t="s">
        <v>882</v>
      </c>
      <c r="C397" s="316" t="s">
        <v>748</v>
      </c>
      <c r="D397" s="387">
        <v>0</v>
      </c>
      <c r="E397" s="387">
        <v>0</v>
      </c>
      <c r="F397" s="387">
        <v>0</v>
      </c>
      <c r="G397" s="387">
        <v>0</v>
      </c>
      <c r="H397" s="399">
        <v>0</v>
      </c>
      <c r="I397" s="400">
        <v>0</v>
      </c>
      <c r="J397" s="401">
        <v>0</v>
      </c>
      <c r="K397" s="402">
        <v>0</v>
      </c>
      <c r="L397" s="401">
        <v>0</v>
      </c>
      <c r="M397" s="402">
        <v>0</v>
      </c>
      <c r="N397" s="402">
        <v>0</v>
      </c>
      <c r="O397" s="402">
        <v>0</v>
      </c>
      <c r="P397" s="397">
        <f t="shared" si="138"/>
        <v>0</v>
      </c>
      <c r="Q397" s="397">
        <f t="shared" si="139"/>
        <v>0</v>
      </c>
    </row>
    <row r="398" spans="1:17">
      <c r="A398" s="315" t="s">
        <v>616</v>
      </c>
      <c r="B398" s="286" t="s">
        <v>1056</v>
      </c>
      <c r="C398" s="316" t="s">
        <v>748</v>
      </c>
      <c r="D398" s="387">
        <v>0</v>
      </c>
      <c r="E398" s="387">
        <v>0</v>
      </c>
      <c r="F398" s="387">
        <v>0</v>
      </c>
      <c r="G398" s="387">
        <v>0</v>
      </c>
      <c r="H398" s="399">
        <v>0</v>
      </c>
      <c r="I398" s="400">
        <v>0</v>
      </c>
      <c r="J398" s="401">
        <v>0</v>
      </c>
      <c r="K398" s="402">
        <v>0</v>
      </c>
      <c r="L398" s="401">
        <v>0</v>
      </c>
      <c r="M398" s="402">
        <v>0</v>
      </c>
      <c r="N398" s="402">
        <v>0</v>
      </c>
      <c r="O398" s="402">
        <v>0</v>
      </c>
      <c r="P398" s="397">
        <f t="shared" si="138"/>
        <v>0</v>
      </c>
      <c r="Q398" s="397">
        <f t="shared" si="139"/>
        <v>0</v>
      </c>
    </row>
    <row r="399" spans="1:17" ht="31.5">
      <c r="A399" s="315" t="s">
        <v>908</v>
      </c>
      <c r="B399" s="286" t="s">
        <v>1041</v>
      </c>
      <c r="C399" s="316" t="s">
        <v>748</v>
      </c>
      <c r="D399" s="387">
        <v>0</v>
      </c>
      <c r="E399" s="387">
        <v>0</v>
      </c>
      <c r="F399" s="387">
        <v>0</v>
      </c>
      <c r="G399" s="387">
        <v>0</v>
      </c>
      <c r="H399" s="399">
        <v>0</v>
      </c>
      <c r="I399" s="400">
        <v>0</v>
      </c>
      <c r="J399" s="401">
        <v>0</v>
      </c>
      <c r="K399" s="402">
        <v>0</v>
      </c>
      <c r="L399" s="401">
        <v>0</v>
      </c>
      <c r="M399" s="402">
        <v>0</v>
      </c>
      <c r="N399" s="402">
        <v>0</v>
      </c>
      <c r="O399" s="402">
        <v>0</v>
      </c>
      <c r="P399" s="397">
        <f t="shared" si="138"/>
        <v>0</v>
      </c>
      <c r="Q399" s="397">
        <f t="shared" si="139"/>
        <v>0</v>
      </c>
    </row>
    <row r="400" spans="1:17" ht="18" customHeight="1">
      <c r="A400" s="315" t="s">
        <v>964</v>
      </c>
      <c r="B400" s="287" t="s">
        <v>643</v>
      </c>
      <c r="C400" s="316" t="s">
        <v>748</v>
      </c>
      <c r="D400" s="387">
        <v>0</v>
      </c>
      <c r="E400" s="387">
        <v>0</v>
      </c>
      <c r="F400" s="387">
        <v>0</v>
      </c>
      <c r="G400" s="387">
        <v>0</v>
      </c>
      <c r="H400" s="399">
        <v>0</v>
      </c>
      <c r="I400" s="400">
        <v>0</v>
      </c>
      <c r="J400" s="401">
        <v>0</v>
      </c>
      <c r="K400" s="402">
        <v>0</v>
      </c>
      <c r="L400" s="401">
        <v>0</v>
      </c>
      <c r="M400" s="402">
        <v>0</v>
      </c>
      <c r="N400" s="402">
        <v>0</v>
      </c>
      <c r="O400" s="402">
        <v>0</v>
      </c>
      <c r="P400" s="397">
        <f t="shared" si="138"/>
        <v>0</v>
      </c>
      <c r="Q400" s="397">
        <f t="shared" si="139"/>
        <v>0</v>
      </c>
    </row>
    <row r="401" spans="1:17" ht="18" customHeight="1">
      <c r="A401" s="315" t="s">
        <v>965</v>
      </c>
      <c r="B401" s="295" t="s">
        <v>631</v>
      </c>
      <c r="C401" s="316" t="s">
        <v>748</v>
      </c>
      <c r="D401" s="387">
        <v>0</v>
      </c>
      <c r="E401" s="387">
        <v>0</v>
      </c>
      <c r="F401" s="387">
        <v>0</v>
      </c>
      <c r="G401" s="387">
        <v>0</v>
      </c>
      <c r="H401" s="399">
        <v>0</v>
      </c>
      <c r="I401" s="400">
        <v>0</v>
      </c>
      <c r="J401" s="401">
        <v>0</v>
      </c>
      <c r="K401" s="402">
        <v>0</v>
      </c>
      <c r="L401" s="401">
        <v>0</v>
      </c>
      <c r="M401" s="402">
        <v>0</v>
      </c>
      <c r="N401" s="402">
        <v>0</v>
      </c>
      <c r="O401" s="402">
        <v>0</v>
      </c>
      <c r="P401" s="397">
        <f t="shared" si="138"/>
        <v>0</v>
      </c>
      <c r="Q401" s="397">
        <f t="shared" si="139"/>
        <v>0</v>
      </c>
    </row>
    <row r="402" spans="1:17" ht="31.5">
      <c r="A402" s="315" t="s">
        <v>201</v>
      </c>
      <c r="B402" s="141" t="s">
        <v>1000</v>
      </c>
      <c r="C402" s="316" t="s">
        <v>748</v>
      </c>
      <c r="D402" s="387">
        <v>0</v>
      </c>
      <c r="E402" s="387">
        <v>0</v>
      </c>
      <c r="F402" s="387">
        <v>0</v>
      </c>
      <c r="G402" s="387">
        <v>0</v>
      </c>
      <c r="H402" s="399">
        <v>0</v>
      </c>
      <c r="I402" s="405">
        <v>0</v>
      </c>
      <c r="J402" s="401">
        <v>0</v>
      </c>
      <c r="K402" s="406">
        <v>0</v>
      </c>
      <c r="L402" s="401">
        <v>0</v>
      </c>
      <c r="M402" s="406">
        <v>0</v>
      </c>
      <c r="N402" s="402">
        <v>0</v>
      </c>
      <c r="O402" s="402">
        <v>0</v>
      </c>
      <c r="P402" s="397">
        <f t="shared" si="138"/>
        <v>0</v>
      </c>
      <c r="Q402" s="397">
        <f t="shared" si="139"/>
        <v>0</v>
      </c>
    </row>
    <row r="403" spans="1:17" ht="31.5">
      <c r="A403" s="315" t="s">
        <v>966</v>
      </c>
      <c r="B403" s="286" t="s">
        <v>897</v>
      </c>
      <c r="C403" s="316" t="s">
        <v>748</v>
      </c>
      <c r="D403" s="387">
        <v>0</v>
      </c>
      <c r="E403" s="387">
        <v>0</v>
      </c>
      <c r="F403" s="387">
        <v>0</v>
      </c>
      <c r="G403" s="387">
        <v>0</v>
      </c>
      <c r="H403" s="399">
        <v>0</v>
      </c>
      <c r="I403" s="405">
        <v>0</v>
      </c>
      <c r="J403" s="401">
        <v>0</v>
      </c>
      <c r="K403" s="406">
        <v>0</v>
      </c>
      <c r="L403" s="401">
        <v>0</v>
      </c>
      <c r="M403" s="406">
        <v>0</v>
      </c>
      <c r="N403" s="402">
        <v>0</v>
      </c>
      <c r="O403" s="402">
        <v>0</v>
      </c>
      <c r="P403" s="397">
        <f t="shared" si="138"/>
        <v>0</v>
      </c>
      <c r="Q403" s="397">
        <f t="shared" si="139"/>
        <v>0</v>
      </c>
    </row>
    <row r="404" spans="1:17" ht="31.5">
      <c r="A404" s="315" t="s">
        <v>967</v>
      </c>
      <c r="B404" s="286" t="s">
        <v>898</v>
      </c>
      <c r="C404" s="316" t="s">
        <v>748</v>
      </c>
      <c r="D404" s="387">
        <v>0</v>
      </c>
      <c r="E404" s="387">
        <v>0</v>
      </c>
      <c r="F404" s="387">
        <v>0</v>
      </c>
      <c r="G404" s="387">
        <v>0</v>
      </c>
      <c r="H404" s="399">
        <v>0</v>
      </c>
      <c r="I404" s="405">
        <v>0</v>
      </c>
      <c r="J404" s="401">
        <v>0</v>
      </c>
      <c r="K404" s="406">
        <v>0</v>
      </c>
      <c r="L404" s="401">
        <v>0</v>
      </c>
      <c r="M404" s="406">
        <v>0</v>
      </c>
      <c r="N404" s="402">
        <v>0</v>
      </c>
      <c r="O404" s="402">
        <v>0</v>
      </c>
      <c r="P404" s="397">
        <f t="shared" si="138"/>
        <v>0</v>
      </c>
      <c r="Q404" s="397">
        <f t="shared" si="139"/>
        <v>0</v>
      </c>
    </row>
    <row r="405" spans="1:17" ht="31.5">
      <c r="A405" s="315" t="s">
        <v>968</v>
      </c>
      <c r="B405" s="286" t="s">
        <v>883</v>
      </c>
      <c r="C405" s="316" t="s">
        <v>748</v>
      </c>
      <c r="D405" s="387">
        <v>0</v>
      </c>
      <c r="E405" s="387">
        <v>0</v>
      </c>
      <c r="F405" s="387">
        <v>0</v>
      </c>
      <c r="G405" s="387">
        <v>0</v>
      </c>
      <c r="H405" s="399">
        <v>0</v>
      </c>
      <c r="I405" s="405">
        <v>0</v>
      </c>
      <c r="J405" s="401">
        <v>0</v>
      </c>
      <c r="K405" s="406">
        <v>0</v>
      </c>
      <c r="L405" s="401">
        <v>0</v>
      </c>
      <c r="M405" s="406">
        <v>0</v>
      </c>
      <c r="N405" s="402">
        <v>0</v>
      </c>
      <c r="O405" s="402">
        <v>0</v>
      </c>
      <c r="P405" s="397">
        <f t="shared" si="138"/>
        <v>0</v>
      </c>
      <c r="Q405" s="397">
        <f t="shared" si="139"/>
        <v>0</v>
      </c>
    </row>
    <row r="406" spans="1:17">
      <c r="A406" s="315" t="s">
        <v>203</v>
      </c>
      <c r="B406" s="141" t="s">
        <v>498</v>
      </c>
      <c r="C406" s="316" t="s">
        <v>748</v>
      </c>
      <c r="D406" s="387">
        <v>0</v>
      </c>
      <c r="E406" s="387">
        <v>0</v>
      </c>
      <c r="F406" s="387">
        <v>0</v>
      </c>
      <c r="G406" s="387">
        <v>0</v>
      </c>
      <c r="H406" s="399">
        <v>0</v>
      </c>
      <c r="I406" s="405">
        <v>0</v>
      </c>
      <c r="J406" s="401">
        <v>0</v>
      </c>
      <c r="K406" s="406">
        <v>0</v>
      </c>
      <c r="L406" s="401">
        <v>0</v>
      </c>
      <c r="M406" s="406">
        <v>0</v>
      </c>
      <c r="N406" s="402">
        <v>0</v>
      </c>
      <c r="O406" s="402">
        <v>0</v>
      </c>
      <c r="P406" s="397">
        <f t="shared" si="138"/>
        <v>0</v>
      </c>
      <c r="Q406" s="397">
        <f t="shared" si="139"/>
        <v>0</v>
      </c>
    </row>
    <row r="407" spans="1:17">
      <c r="A407" s="315" t="s">
        <v>18</v>
      </c>
      <c r="B407" s="285" t="s">
        <v>1042</v>
      </c>
      <c r="C407" s="316" t="s">
        <v>748</v>
      </c>
      <c r="D407" s="316">
        <v>10.032999999999999</v>
      </c>
      <c r="E407" s="398">
        <v>4.3</v>
      </c>
      <c r="F407" s="387">
        <v>8.5559999999999992</v>
      </c>
      <c r="G407" s="398">
        <v>9.01</v>
      </c>
      <c r="H407" s="394">
        <f>H414</f>
        <v>10.93</v>
      </c>
      <c r="I407" s="395">
        <f>I414</f>
        <v>8.6609999999999996</v>
      </c>
      <c r="J407" s="396">
        <f>J414</f>
        <v>11.486000000000001</v>
      </c>
      <c r="K407" s="397">
        <f>K414</f>
        <v>10.893000000000001</v>
      </c>
      <c r="L407" s="396">
        <v>15.14</v>
      </c>
      <c r="M407" s="397">
        <v>15.14</v>
      </c>
      <c r="N407" s="394">
        <v>13.477</v>
      </c>
      <c r="O407" s="394">
        <v>13.477</v>
      </c>
      <c r="P407" s="397">
        <f t="shared" si="138"/>
        <v>51.033000000000001</v>
      </c>
      <c r="Q407" s="397">
        <f t="shared" si="139"/>
        <v>48.171000000000006</v>
      </c>
    </row>
    <row r="408" spans="1:17">
      <c r="A408" s="315" t="s">
        <v>213</v>
      </c>
      <c r="B408" s="141" t="s">
        <v>1043</v>
      </c>
      <c r="C408" s="316" t="s">
        <v>748</v>
      </c>
      <c r="D408" s="316">
        <v>10.032999999999999</v>
      </c>
      <c r="E408" s="398">
        <v>4.3</v>
      </c>
      <c r="F408" s="387">
        <v>8.5559999999999992</v>
      </c>
      <c r="G408" s="398">
        <v>9.01</v>
      </c>
      <c r="H408" s="394">
        <v>10.93</v>
      </c>
      <c r="I408" s="403">
        <v>8.6609999999999996</v>
      </c>
      <c r="J408" s="396">
        <v>11.486000000000001</v>
      </c>
      <c r="K408" s="404">
        <v>10.893000000000001</v>
      </c>
      <c r="L408" s="396">
        <v>2.2690000000000001</v>
      </c>
      <c r="M408" s="404">
        <v>2.2690000000000001</v>
      </c>
      <c r="N408" s="394">
        <v>13.477</v>
      </c>
      <c r="O408" s="394">
        <v>13.477</v>
      </c>
      <c r="P408" s="397">
        <f t="shared" si="138"/>
        <v>38.162000000000006</v>
      </c>
      <c r="Q408" s="397">
        <f t="shared" si="139"/>
        <v>35.299999999999997</v>
      </c>
    </row>
    <row r="409" spans="1:17">
      <c r="A409" s="315" t="s">
        <v>597</v>
      </c>
      <c r="B409" s="286" t="s">
        <v>744</v>
      </c>
      <c r="C409" s="316" t="s">
        <v>748</v>
      </c>
      <c r="D409" s="387">
        <v>0</v>
      </c>
      <c r="E409" s="387">
        <v>0</v>
      </c>
      <c r="F409" s="387">
        <v>0</v>
      </c>
      <c r="G409" s="387">
        <v>0</v>
      </c>
      <c r="H409" s="399">
        <v>0</v>
      </c>
      <c r="I409" s="400">
        <v>0</v>
      </c>
      <c r="J409" s="401">
        <v>0</v>
      </c>
      <c r="K409" s="402">
        <v>0</v>
      </c>
      <c r="L409" s="401">
        <v>0</v>
      </c>
      <c r="M409" s="402">
        <v>0</v>
      </c>
      <c r="N409" s="402">
        <v>0</v>
      </c>
      <c r="O409" s="402">
        <v>0</v>
      </c>
      <c r="P409" s="397">
        <f t="shared" si="138"/>
        <v>0</v>
      </c>
      <c r="Q409" s="397">
        <f t="shared" si="139"/>
        <v>0</v>
      </c>
    </row>
    <row r="410" spans="1:17" ht="31.5">
      <c r="A410" s="315" t="s">
        <v>917</v>
      </c>
      <c r="B410" s="286" t="s">
        <v>897</v>
      </c>
      <c r="C410" s="316" t="s">
        <v>748</v>
      </c>
      <c r="D410" s="387">
        <v>0</v>
      </c>
      <c r="E410" s="387">
        <v>0</v>
      </c>
      <c r="F410" s="387">
        <v>0</v>
      </c>
      <c r="G410" s="387">
        <v>0</v>
      </c>
      <c r="H410" s="399">
        <v>0</v>
      </c>
      <c r="I410" s="400">
        <v>0</v>
      </c>
      <c r="J410" s="401">
        <v>0</v>
      </c>
      <c r="K410" s="402">
        <v>0</v>
      </c>
      <c r="L410" s="401">
        <v>0</v>
      </c>
      <c r="M410" s="402">
        <v>0</v>
      </c>
      <c r="N410" s="402">
        <v>0</v>
      </c>
      <c r="O410" s="402">
        <v>0</v>
      </c>
      <c r="P410" s="397">
        <f t="shared" si="138"/>
        <v>0</v>
      </c>
      <c r="Q410" s="397">
        <f t="shared" si="139"/>
        <v>0</v>
      </c>
    </row>
    <row r="411" spans="1:17" ht="31.5">
      <c r="A411" s="315" t="s">
        <v>918</v>
      </c>
      <c r="B411" s="286" t="s">
        <v>898</v>
      </c>
      <c r="C411" s="316" t="s">
        <v>748</v>
      </c>
      <c r="D411" s="387">
        <v>0</v>
      </c>
      <c r="E411" s="387">
        <v>0</v>
      </c>
      <c r="F411" s="387">
        <v>0</v>
      </c>
      <c r="G411" s="387">
        <v>0</v>
      </c>
      <c r="H411" s="399">
        <v>0</v>
      </c>
      <c r="I411" s="400">
        <v>0</v>
      </c>
      <c r="J411" s="401">
        <v>0</v>
      </c>
      <c r="K411" s="402">
        <v>0</v>
      </c>
      <c r="L411" s="401">
        <v>0</v>
      </c>
      <c r="M411" s="402">
        <v>0</v>
      </c>
      <c r="N411" s="402">
        <v>0</v>
      </c>
      <c r="O411" s="402">
        <v>0</v>
      </c>
      <c r="P411" s="397">
        <f t="shared" si="138"/>
        <v>0</v>
      </c>
      <c r="Q411" s="397">
        <f t="shared" si="139"/>
        <v>0</v>
      </c>
    </row>
    <row r="412" spans="1:17" ht="31.5">
      <c r="A412" s="315" t="s">
        <v>969</v>
      </c>
      <c r="B412" s="286" t="s">
        <v>883</v>
      </c>
      <c r="C412" s="316" t="s">
        <v>748</v>
      </c>
      <c r="D412" s="387">
        <v>0</v>
      </c>
      <c r="E412" s="387">
        <v>0</v>
      </c>
      <c r="F412" s="387">
        <v>0</v>
      </c>
      <c r="G412" s="387">
        <v>0</v>
      </c>
      <c r="H412" s="399">
        <v>0</v>
      </c>
      <c r="I412" s="400">
        <v>0</v>
      </c>
      <c r="J412" s="401">
        <v>0</v>
      </c>
      <c r="K412" s="402">
        <v>0</v>
      </c>
      <c r="L412" s="401">
        <v>0</v>
      </c>
      <c r="M412" s="402">
        <v>0</v>
      </c>
      <c r="N412" s="402">
        <v>0</v>
      </c>
      <c r="O412" s="402">
        <v>0</v>
      </c>
      <c r="P412" s="397">
        <f t="shared" si="138"/>
        <v>0</v>
      </c>
      <c r="Q412" s="397">
        <f t="shared" si="139"/>
        <v>0</v>
      </c>
    </row>
    <row r="413" spans="1:17">
      <c r="A413" s="315" t="s">
        <v>598</v>
      </c>
      <c r="B413" s="286" t="s">
        <v>1055</v>
      </c>
      <c r="C413" s="316" t="s">
        <v>748</v>
      </c>
      <c r="D413" s="387">
        <v>0</v>
      </c>
      <c r="E413" s="387">
        <v>0</v>
      </c>
      <c r="F413" s="387">
        <v>0</v>
      </c>
      <c r="G413" s="387">
        <v>0</v>
      </c>
      <c r="H413" s="399">
        <v>0</v>
      </c>
      <c r="I413" s="400">
        <v>0</v>
      </c>
      <c r="J413" s="401">
        <v>0</v>
      </c>
      <c r="K413" s="402">
        <v>0</v>
      </c>
      <c r="L413" s="401">
        <v>0</v>
      </c>
      <c r="M413" s="402">
        <v>0</v>
      </c>
      <c r="N413" s="402">
        <v>0</v>
      </c>
      <c r="O413" s="402">
        <v>0</v>
      </c>
      <c r="P413" s="397">
        <f t="shared" si="138"/>
        <v>0</v>
      </c>
      <c r="Q413" s="397">
        <f t="shared" si="139"/>
        <v>0</v>
      </c>
    </row>
    <row r="414" spans="1:17">
      <c r="A414" s="315" t="s">
        <v>599</v>
      </c>
      <c r="B414" s="286" t="s">
        <v>745</v>
      </c>
      <c r="C414" s="316" t="s">
        <v>748</v>
      </c>
      <c r="D414" s="316">
        <v>10.032999999999999</v>
      </c>
      <c r="E414" s="398">
        <v>4.3</v>
      </c>
      <c r="F414" s="387">
        <v>8.5559999999999992</v>
      </c>
      <c r="G414" s="398">
        <v>9.01</v>
      </c>
      <c r="H414" s="394">
        <v>10.93</v>
      </c>
      <c r="I414" s="403">
        <v>8.6609999999999996</v>
      </c>
      <c r="J414" s="396">
        <v>11.486000000000001</v>
      </c>
      <c r="K414" s="404">
        <v>10.893000000000001</v>
      </c>
      <c r="L414" s="396">
        <v>12.871</v>
      </c>
      <c r="M414" s="404">
        <v>12.871</v>
      </c>
      <c r="N414" s="394">
        <v>13.477</v>
      </c>
      <c r="O414" s="394">
        <v>13.477</v>
      </c>
      <c r="P414" s="397">
        <f t="shared" si="138"/>
        <v>48.763999999999996</v>
      </c>
      <c r="Q414" s="397">
        <f t="shared" si="139"/>
        <v>45.902000000000001</v>
      </c>
    </row>
    <row r="415" spans="1:17">
      <c r="A415" s="315" t="s">
        <v>600</v>
      </c>
      <c r="B415" s="286" t="s">
        <v>1049</v>
      </c>
      <c r="C415" s="316" t="s">
        <v>748</v>
      </c>
      <c r="D415" s="387">
        <v>0</v>
      </c>
      <c r="E415" s="387">
        <v>0</v>
      </c>
      <c r="F415" s="402">
        <v>0</v>
      </c>
      <c r="G415" s="402">
        <v>0</v>
      </c>
      <c r="H415" s="402">
        <v>0</v>
      </c>
      <c r="I415" s="402">
        <v>0</v>
      </c>
      <c r="J415" s="402">
        <v>0</v>
      </c>
      <c r="K415" s="402">
        <v>0</v>
      </c>
      <c r="L415" s="402">
        <v>0</v>
      </c>
      <c r="M415" s="402">
        <v>0</v>
      </c>
      <c r="N415" s="402">
        <v>0</v>
      </c>
      <c r="O415" s="402">
        <v>0</v>
      </c>
      <c r="P415" s="397">
        <f t="shared" si="138"/>
        <v>0</v>
      </c>
      <c r="Q415" s="397">
        <f t="shared" si="139"/>
        <v>0</v>
      </c>
    </row>
    <row r="416" spans="1:17">
      <c r="A416" s="315" t="s">
        <v>601</v>
      </c>
      <c r="B416" s="286" t="s">
        <v>747</v>
      </c>
      <c r="C416" s="316" t="s">
        <v>748</v>
      </c>
      <c r="D416" s="387">
        <v>0</v>
      </c>
      <c r="E416" s="387">
        <v>0</v>
      </c>
      <c r="F416" s="402">
        <v>0</v>
      </c>
      <c r="G416" s="402">
        <v>0</v>
      </c>
      <c r="H416" s="402">
        <v>0</v>
      </c>
      <c r="I416" s="402">
        <v>0</v>
      </c>
      <c r="J416" s="402">
        <v>0</v>
      </c>
      <c r="K416" s="402">
        <v>0</v>
      </c>
      <c r="L416" s="402">
        <v>0</v>
      </c>
      <c r="M416" s="402">
        <v>0</v>
      </c>
      <c r="N416" s="402">
        <v>0</v>
      </c>
      <c r="O416" s="402">
        <v>0</v>
      </c>
      <c r="P416" s="397">
        <f t="shared" si="138"/>
        <v>0</v>
      </c>
      <c r="Q416" s="397">
        <f t="shared" si="139"/>
        <v>0</v>
      </c>
    </row>
    <row r="417" spans="1:17">
      <c r="A417" s="315" t="s">
        <v>602</v>
      </c>
      <c r="B417" s="286" t="s">
        <v>1056</v>
      </c>
      <c r="C417" s="316" t="s">
        <v>748</v>
      </c>
      <c r="D417" s="387">
        <v>0</v>
      </c>
      <c r="E417" s="387">
        <v>0</v>
      </c>
      <c r="F417" s="402">
        <v>0</v>
      </c>
      <c r="G417" s="402">
        <v>0</v>
      </c>
      <c r="H417" s="402">
        <v>0</v>
      </c>
      <c r="I417" s="402">
        <v>0</v>
      </c>
      <c r="J417" s="402">
        <v>0</v>
      </c>
      <c r="K417" s="402">
        <v>0</v>
      </c>
      <c r="L417" s="402">
        <v>0</v>
      </c>
      <c r="M417" s="402">
        <v>0</v>
      </c>
      <c r="N417" s="402">
        <v>0</v>
      </c>
      <c r="O417" s="402">
        <v>0</v>
      </c>
      <c r="P417" s="397">
        <f t="shared" si="138"/>
        <v>0</v>
      </c>
      <c r="Q417" s="397">
        <f t="shared" si="139"/>
        <v>0</v>
      </c>
    </row>
    <row r="418" spans="1:17" ht="31.5">
      <c r="A418" s="315" t="s">
        <v>617</v>
      </c>
      <c r="B418" s="286" t="s">
        <v>1032</v>
      </c>
      <c r="C418" s="316" t="s">
        <v>748</v>
      </c>
      <c r="D418" s="387">
        <v>0</v>
      </c>
      <c r="E418" s="387">
        <v>0</v>
      </c>
      <c r="F418" s="402">
        <v>0</v>
      </c>
      <c r="G418" s="402">
        <v>0</v>
      </c>
      <c r="H418" s="402">
        <v>0</v>
      </c>
      <c r="I418" s="402">
        <v>0</v>
      </c>
      <c r="J418" s="402">
        <v>0</v>
      </c>
      <c r="K418" s="402">
        <v>0</v>
      </c>
      <c r="L418" s="402">
        <v>0</v>
      </c>
      <c r="M418" s="402">
        <v>0</v>
      </c>
      <c r="N418" s="402">
        <v>0</v>
      </c>
      <c r="O418" s="402">
        <v>0</v>
      </c>
      <c r="P418" s="397">
        <f t="shared" si="138"/>
        <v>0</v>
      </c>
      <c r="Q418" s="397">
        <f t="shared" si="139"/>
        <v>0</v>
      </c>
    </row>
    <row r="419" spans="1:17">
      <c r="A419" s="315" t="s">
        <v>970</v>
      </c>
      <c r="B419" s="287" t="s">
        <v>643</v>
      </c>
      <c r="C419" s="316" t="s">
        <v>748</v>
      </c>
      <c r="D419" s="387">
        <v>0</v>
      </c>
      <c r="E419" s="387">
        <v>0</v>
      </c>
      <c r="F419" s="402">
        <v>0</v>
      </c>
      <c r="G419" s="402">
        <v>0</v>
      </c>
      <c r="H419" s="402">
        <v>0</v>
      </c>
      <c r="I419" s="402">
        <v>0</v>
      </c>
      <c r="J419" s="402">
        <v>0</v>
      </c>
      <c r="K419" s="402">
        <v>0</v>
      </c>
      <c r="L419" s="402">
        <v>0</v>
      </c>
      <c r="M419" s="402">
        <v>0</v>
      </c>
      <c r="N419" s="402">
        <v>0</v>
      </c>
      <c r="O419" s="402">
        <v>0</v>
      </c>
      <c r="P419" s="397">
        <f t="shared" si="138"/>
        <v>0</v>
      </c>
      <c r="Q419" s="397">
        <f t="shared" si="139"/>
        <v>0</v>
      </c>
    </row>
    <row r="420" spans="1:17">
      <c r="A420" s="315" t="s">
        <v>971</v>
      </c>
      <c r="B420" s="295" t="s">
        <v>631</v>
      </c>
      <c r="C420" s="316" t="s">
        <v>748</v>
      </c>
      <c r="D420" s="387">
        <v>0</v>
      </c>
      <c r="E420" s="387">
        <v>0</v>
      </c>
      <c r="F420" s="402">
        <v>0</v>
      </c>
      <c r="G420" s="402">
        <v>0</v>
      </c>
      <c r="H420" s="402">
        <v>0</v>
      </c>
      <c r="I420" s="402">
        <v>0</v>
      </c>
      <c r="J420" s="402">
        <v>0</v>
      </c>
      <c r="K420" s="402">
        <v>0</v>
      </c>
      <c r="L420" s="402">
        <v>0</v>
      </c>
      <c r="M420" s="402">
        <v>0</v>
      </c>
      <c r="N420" s="402">
        <v>0</v>
      </c>
      <c r="O420" s="402">
        <v>0</v>
      </c>
      <c r="P420" s="397">
        <f t="shared" si="138"/>
        <v>0</v>
      </c>
      <c r="Q420" s="397">
        <f t="shared" si="139"/>
        <v>0</v>
      </c>
    </row>
    <row r="421" spans="1:17">
      <c r="A421" s="315" t="s">
        <v>214</v>
      </c>
      <c r="B421" s="141" t="s">
        <v>1001</v>
      </c>
      <c r="C421" s="316" t="s">
        <v>748</v>
      </c>
      <c r="D421" s="387">
        <v>0</v>
      </c>
      <c r="E421" s="387">
        <v>0</v>
      </c>
      <c r="F421" s="402">
        <v>0</v>
      </c>
      <c r="G421" s="402">
        <v>0</v>
      </c>
      <c r="H421" s="402">
        <v>0</v>
      </c>
      <c r="I421" s="402">
        <v>0</v>
      </c>
      <c r="J421" s="402">
        <v>0</v>
      </c>
      <c r="K421" s="402">
        <v>0</v>
      </c>
      <c r="L421" s="402">
        <v>0</v>
      </c>
      <c r="M421" s="402">
        <v>0</v>
      </c>
      <c r="N421" s="402">
        <v>0</v>
      </c>
      <c r="O421" s="402">
        <v>0</v>
      </c>
      <c r="P421" s="397">
        <f t="shared" si="138"/>
        <v>0</v>
      </c>
      <c r="Q421" s="397">
        <f t="shared" si="139"/>
        <v>0</v>
      </c>
    </row>
    <row r="422" spans="1:17">
      <c r="A422" s="315" t="s">
        <v>216</v>
      </c>
      <c r="B422" s="141" t="s">
        <v>789</v>
      </c>
      <c r="C422" s="316" t="s">
        <v>748</v>
      </c>
      <c r="D422" s="387">
        <v>0</v>
      </c>
      <c r="E422" s="387">
        <v>0</v>
      </c>
      <c r="F422" s="402">
        <v>0</v>
      </c>
      <c r="G422" s="402">
        <v>0</v>
      </c>
      <c r="H422" s="402">
        <v>0</v>
      </c>
      <c r="I422" s="402">
        <v>0</v>
      </c>
      <c r="J422" s="402">
        <v>0</v>
      </c>
      <c r="K422" s="402">
        <v>0</v>
      </c>
      <c r="L422" s="402">
        <v>0</v>
      </c>
      <c r="M422" s="402">
        <v>0</v>
      </c>
      <c r="N422" s="402">
        <v>0</v>
      </c>
      <c r="O422" s="402">
        <v>0</v>
      </c>
      <c r="P422" s="397">
        <f t="shared" si="138"/>
        <v>0</v>
      </c>
      <c r="Q422" s="397">
        <f t="shared" si="139"/>
        <v>0</v>
      </c>
    </row>
    <row r="423" spans="1:17">
      <c r="A423" s="315" t="s">
        <v>621</v>
      </c>
      <c r="B423" s="286" t="s">
        <v>744</v>
      </c>
      <c r="C423" s="316" t="s">
        <v>748</v>
      </c>
      <c r="D423" s="387">
        <v>0</v>
      </c>
      <c r="E423" s="387">
        <v>0</v>
      </c>
      <c r="F423" s="402">
        <v>0</v>
      </c>
      <c r="G423" s="402">
        <v>0</v>
      </c>
      <c r="H423" s="402">
        <v>0</v>
      </c>
      <c r="I423" s="402">
        <v>0</v>
      </c>
      <c r="J423" s="402">
        <v>0</v>
      </c>
      <c r="K423" s="402">
        <v>0</v>
      </c>
      <c r="L423" s="402">
        <v>0</v>
      </c>
      <c r="M423" s="402">
        <v>0</v>
      </c>
      <c r="N423" s="402">
        <v>0</v>
      </c>
      <c r="O423" s="402">
        <v>0</v>
      </c>
      <c r="P423" s="397">
        <f t="shared" si="138"/>
        <v>0</v>
      </c>
      <c r="Q423" s="397">
        <f t="shared" si="139"/>
        <v>0</v>
      </c>
    </row>
    <row r="424" spans="1:17" ht="31.5">
      <c r="A424" s="315" t="s">
        <v>919</v>
      </c>
      <c r="B424" s="286" t="s">
        <v>897</v>
      </c>
      <c r="C424" s="316" t="s">
        <v>748</v>
      </c>
      <c r="D424" s="387">
        <v>0</v>
      </c>
      <c r="E424" s="387">
        <v>0</v>
      </c>
      <c r="F424" s="402">
        <v>0</v>
      </c>
      <c r="G424" s="402">
        <v>0</v>
      </c>
      <c r="H424" s="402">
        <v>0</v>
      </c>
      <c r="I424" s="402">
        <v>0</v>
      </c>
      <c r="J424" s="402">
        <v>0</v>
      </c>
      <c r="K424" s="402">
        <v>0</v>
      </c>
      <c r="L424" s="402">
        <v>0</v>
      </c>
      <c r="M424" s="402">
        <v>0</v>
      </c>
      <c r="N424" s="402">
        <v>0</v>
      </c>
      <c r="O424" s="402">
        <v>0</v>
      </c>
      <c r="P424" s="397">
        <f t="shared" si="138"/>
        <v>0</v>
      </c>
      <c r="Q424" s="397">
        <f t="shared" si="139"/>
        <v>0</v>
      </c>
    </row>
    <row r="425" spans="1:17" ht="31.5">
      <c r="A425" s="315" t="s">
        <v>920</v>
      </c>
      <c r="B425" s="286" t="s">
        <v>898</v>
      </c>
      <c r="C425" s="316" t="s">
        <v>748</v>
      </c>
      <c r="D425" s="387">
        <v>0</v>
      </c>
      <c r="E425" s="387">
        <v>0</v>
      </c>
      <c r="F425" s="402">
        <v>0</v>
      </c>
      <c r="G425" s="402">
        <v>0</v>
      </c>
      <c r="H425" s="402">
        <v>0</v>
      </c>
      <c r="I425" s="402">
        <v>0</v>
      </c>
      <c r="J425" s="402">
        <v>0</v>
      </c>
      <c r="K425" s="402">
        <v>0</v>
      </c>
      <c r="L425" s="402">
        <v>0</v>
      </c>
      <c r="M425" s="402">
        <v>0</v>
      </c>
      <c r="N425" s="402">
        <v>0</v>
      </c>
      <c r="O425" s="402">
        <v>0</v>
      </c>
      <c r="P425" s="397">
        <f t="shared" si="138"/>
        <v>0</v>
      </c>
      <c r="Q425" s="397">
        <f t="shared" si="139"/>
        <v>0</v>
      </c>
    </row>
    <row r="426" spans="1:17" ht="31.5">
      <c r="A426" s="315" t="s">
        <v>1089</v>
      </c>
      <c r="B426" s="286" t="s">
        <v>883</v>
      </c>
      <c r="C426" s="316" t="s">
        <v>748</v>
      </c>
      <c r="D426" s="387">
        <v>0</v>
      </c>
      <c r="E426" s="387">
        <v>0</v>
      </c>
      <c r="F426" s="402">
        <v>0</v>
      </c>
      <c r="G426" s="402">
        <v>0</v>
      </c>
      <c r="H426" s="402">
        <v>0</v>
      </c>
      <c r="I426" s="402">
        <v>0</v>
      </c>
      <c r="J426" s="402">
        <v>0</v>
      </c>
      <c r="K426" s="402">
        <v>0</v>
      </c>
      <c r="L426" s="402">
        <v>0</v>
      </c>
      <c r="M426" s="402">
        <v>0</v>
      </c>
      <c r="N426" s="402">
        <v>0</v>
      </c>
      <c r="O426" s="402">
        <v>0</v>
      </c>
      <c r="P426" s="397">
        <f t="shared" si="138"/>
        <v>0</v>
      </c>
      <c r="Q426" s="397">
        <f t="shared" si="139"/>
        <v>0</v>
      </c>
    </row>
    <row r="427" spans="1:17">
      <c r="A427" s="315" t="s">
        <v>622</v>
      </c>
      <c r="B427" s="286" t="s">
        <v>1055</v>
      </c>
      <c r="C427" s="316" t="s">
        <v>748</v>
      </c>
      <c r="D427" s="387">
        <v>0</v>
      </c>
      <c r="E427" s="387">
        <v>0</v>
      </c>
      <c r="F427" s="402">
        <v>0</v>
      </c>
      <c r="G427" s="402">
        <v>0</v>
      </c>
      <c r="H427" s="402">
        <v>0</v>
      </c>
      <c r="I427" s="402">
        <v>0</v>
      </c>
      <c r="J427" s="402">
        <v>0</v>
      </c>
      <c r="K427" s="402">
        <v>0</v>
      </c>
      <c r="L427" s="402">
        <v>0</v>
      </c>
      <c r="M427" s="402">
        <v>0</v>
      </c>
      <c r="N427" s="402">
        <v>0</v>
      </c>
      <c r="O427" s="402">
        <v>0</v>
      </c>
      <c r="P427" s="397">
        <f t="shared" si="138"/>
        <v>0</v>
      </c>
      <c r="Q427" s="397">
        <f t="shared" si="139"/>
        <v>0</v>
      </c>
    </row>
    <row r="428" spans="1:17">
      <c r="A428" s="315" t="s">
        <v>623</v>
      </c>
      <c r="B428" s="286" t="s">
        <v>745</v>
      </c>
      <c r="C428" s="316" t="s">
        <v>748</v>
      </c>
      <c r="D428" s="387">
        <v>0</v>
      </c>
      <c r="E428" s="387">
        <v>0</v>
      </c>
      <c r="F428" s="402">
        <v>0</v>
      </c>
      <c r="G428" s="402">
        <v>0</v>
      </c>
      <c r="H428" s="402">
        <v>0</v>
      </c>
      <c r="I428" s="402">
        <v>0</v>
      </c>
      <c r="J428" s="402">
        <v>0</v>
      </c>
      <c r="K428" s="402">
        <v>0</v>
      </c>
      <c r="L428" s="402">
        <v>0</v>
      </c>
      <c r="M428" s="402">
        <v>0</v>
      </c>
      <c r="N428" s="402">
        <v>0</v>
      </c>
      <c r="O428" s="402">
        <v>0</v>
      </c>
      <c r="P428" s="397">
        <f t="shared" si="138"/>
        <v>0</v>
      </c>
      <c r="Q428" s="397">
        <f t="shared" si="139"/>
        <v>0</v>
      </c>
    </row>
    <row r="429" spans="1:17">
      <c r="A429" s="315" t="s">
        <v>624</v>
      </c>
      <c r="B429" s="286" t="s">
        <v>1049</v>
      </c>
      <c r="C429" s="316" t="s">
        <v>748</v>
      </c>
      <c r="D429" s="387">
        <v>0</v>
      </c>
      <c r="E429" s="387">
        <v>0</v>
      </c>
      <c r="F429" s="402">
        <v>0</v>
      </c>
      <c r="G429" s="402">
        <v>0</v>
      </c>
      <c r="H429" s="402">
        <v>0</v>
      </c>
      <c r="I429" s="402">
        <v>0</v>
      </c>
      <c r="J429" s="402">
        <v>0</v>
      </c>
      <c r="K429" s="402">
        <v>0</v>
      </c>
      <c r="L429" s="402">
        <v>0</v>
      </c>
      <c r="M429" s="402">
        <v>0</v>
      </c>
      <c r="N429" s="402">
        <v>0</v>
      </c>
      <c r="O429" s="402">
        <v>0</v>
      </c>
      <c r="P429" s="397">
        <f t="shared" si="138"/>
        <v>0</v>
      </c>
      <c r="Q429" s="397">
        <f t="shared" si="139"/>
        <v>0</v>
      </c>
    </row>
    <row r="430" spans="1:17">
      <c r="A430" s="315" t="s">
        <v>625</v>
      </c>
      <c r="B430" s="286" t="s">
        <v>747</v>
      </c>
      <c r="C430" s="316" t="s">
        <v>748</v>
      </c>
      <c r="D430" s="387">
        <v>0</v>
      </c>
      <c r="E430" s="387">
        <v>0</v>
      </c>
      <c r="F430" s="402">
        <v>0</v>
      </c>
      <c r="G430" s="402">
        <v>0</v>
      </c>
      <c r="H430" s="402">
        <v>0</v>
      </c>
      <c r="I430" s="402">
        <v>0</v>
      </c>
      <c r="J430" s="402">
        <v>0</v>
      </c>
      <c r="K430" s="402">
        <v>0</v>
      </c>
      <c r="L430" s="402">
        <v>0</v>
      </c>
      <c r="M430" s="402">
        <v>0</v>
      </c>
      <c r="N430" s="402">
        <v>0</v>
      </c>
      <c r="O430" s="402">
        <v>0</v>
      </c>
      <c r="P430" s="397">
        <f t="shared" si="138"/>
        <v>0</v>
      </c>
      <c r="Q430" s="397">
        <f t="shared" si="139"/>
        <v>0</v>
      </c>
    </row>
    <row r="431" spans="1:17">
      <c r="A431" s="315" t="s">
        <v>626</v>
      </c>
      <c r="B431" s="286" t="s">
        <v>1056</v>
      </c>
      <c r="C431" s="316" t="s">
        <v>748</v>
      </c>
      <c r="D431" s="387">
        <v>0</v>
      </c>
      <c r="E431" s="387">
        <v>0</v>
      </c>
      <c r="F431" s="402">
        <v>0</v>
      </c>
      <c r="G431" s="402">
        <v>0</v>
      </c>
      <c r="H431" s="402">
        <v>0</v>
      </c>
      <c r="I431" s="402">
        <v>0</v>
      </c>
      <c r="J431" s="402">
        <v>0</v>
      </c>
      <c r="K431" s="402">
        <v>0</v>
      </c>
      <c r="L431" s="402">
        <v>0</v>
      </c>
      <c r="M431" s="402">
        <v>0</v>
      </c>
      <c r="N431" s="402">
        <v>0</v>
      </c>
      <c r="O431" s="402">
        <v>0</v>
      </c>
      <c r="P431" s="397">
        <f t="shared" si="138"/>
        <v>0</v>
      </c>
      <c r="Q431" s="397">
        <f t="shared" si="139"/>
        <v>0</v>
      </c>
    </row>
    <row r="432" spans="1:17" ht="31.5">
      <c r="A432" s="315" t="s">
        <v>627</v>
      </c>
      <c r="B432" s="286" t="s">
        <v>1032</v>
      </c>
      <c r="C432" s="316" t="s">
        <v>748</v>
      </c>
      <c r="D432" s="387">
        <v>0</v>
      </c>
      <c r="E432" s="387">
        <v>0</v>
      </c>
      <c r="F432" s="402">
        <v>0</v>
      </c>
      <c r="G432" s="402">
        <v>0</v>
      </c>
      <c r="H432" s="402">
        <v>0</v>
      </c>
      <c r="I432" s="402">
        <v>0</v>
      </c>
      <c r="J432" s="402">
        <v>0</v>
      </c>
      <c r="K432" s="402">
        <v>0</v>
      </c>
      <c r="L432" s="402">
        <v>0</v>
      </c>
      <c r="M432" s="402">
        <v>0</v>
      </c>
      <c r="N432" s="402">
        <v>0</v>
      </c>
      <c r="O432" s="402">
        <v>0</v>
      </c>
      <c r="P432" s="397">
        <f t="shared" si="138"/>
        <v>0</v>
      </c>
      <c r="Q432" s="397">
        <f t="shared" si="139"/>
        <v>0</v>
      </c>
    </row>
    <row r="433" spans="1:89">
      <c r="A433" s="315" t="s">
        <v>972</v>
      </c>
      <c r="B433" s="295" t="s">
        <v>643</v>
      </c>
      <c r="C433" s="316" t="s">
        <v>748</v>
      </c>
      <c r="D433" s="387">
        <v>0</v>
      </c>
      <c r="E433" s="387">
        <v>0</v>
      </c>
      <c r="F433" s="402">
        <v>0</v>
      </c>
      <c r="G433" s="402">
        <v>0</v>
      </c>
      <c r="H433" s="402">
        <v>0</v>
      </c>
      <c r="I433" s="402">
        <v>0</v>
      </c>
      <c r="J433" s="402">
        <v>0</v>
      </c>
      <c r="K433" s="402">
        <v>0</v>
      </c>
      <c r="L433" s="402">
        <v>0</v>
      </c>
      <c r="M433" s="402">
        <v>0</v>
      </c>
      <c r="N433" s="402">
        <v>0</v>
      </c>
      <c r="O433" s="402">
        <v>0</v>
      </c>
      <c r="P433" s="397">
        <f t="shared" si="138"/>
        <v>0</v>
      </c>
      <c r="Q433" s="397">
        <f t="shared" si="139"/>
        <v>0</v>
      </c>
    </row>
    <row r="434" spans="1:89">
      <c r="A434" s="315" t="s">
        <v>973</v>
      </c>
      <c r="B434" s="295" t="s">
        <v>631</v>
      </c>
      <c r="C434" s="316" t="s">
        <v>748</v>
      </c>
      <c r="D434" s="387">
        <v>0</v>
      </c>
      <c r="E434" s="387">
        <v>0</v>
      </c>
      <c r="F434" s="402">
        <v>0</v>
      </c>
      <c r="G434" s="402">
        <v>0</v>
      </c>
      <c r="H434" s="402">
        <v>0</v>
      </c>
      <c r="I434" s="402">
        <v>0</v>
      </c>
      <c r="J434" s="402">
        <v>0</v>
      </c>
      <c r="K434" s="402">
        <v>0</v>
      </c>
      <c r="L434" s="402">
        <v>0</v>
      </c>
      <c r="M434" s="402">
        <v>0</v>
      </c>
      <c r="N434" s="402">
        <v>0</v>
      </c>
      <c r="O434" s="402">
        <v>0</v>
      </c>
      <c r="P434" s="397">
        <f t="shared" si="138"/>
        <v>0</v>
      </c>
      <c r="Q434" s="397">
        <f t="shared" si="139"/>
        <v>0</v>
      </c>
    </row>
    <row r="435" spans="1:89">
      <c r="A435" s="315" t="s">
        <v>21</v>
      </c>
      <c r="B435" s="285" t="s">
        <v>1127</v>
      </c>
      <c r="C435" s="316" t="s">
        <v>748</v>
      </c>
      <c r="D435" s="387">
        <v>0</v>
      </c>
      <c r="E435" s="387">
        <v>0</v>
      </c>
      <c r="F435" s="402">
        <v>0</v>
      </c>
      <c r="G435" s="402">
        <v>0</v>
      </c>
      <c r="H435" s="402">
        <v>0</v>
      </c>
      <c r="I435" s="402">
        <v>0</v>
      </c>
      <c r="J435" s="402">
        <v>0</v>
      </c>
      <c r="K435" s="402">
        <v>0</v>
      </c>
      <c r="L435" s="402">
        <v>0</v>
      </c>
      <c r="M435" s="402">
        <v>0</v>
      </c>
      <c r="N435" s="402">
        <v>0</v>
      </c>
      <c r="O435" s="402">
        <v>0</v>
      </c>
      <c r="P435" s="397">
        <f t="shared" si="138"/>
        <v>0</v>
      </c>
      <c r="Q435" s="397">
        <f t="shared" si="139"/>
        <v>0</v>
      </c>
    </row>
    <row r="436" spans="1:89">
      <c r="A436" s="315" t="s">
        <v>37</v>
      </c>
      <c r="B436" s="285" t="s">
        <v>325</v>
      </c>
      <c r="C436" s="316" t="s">
        <v>748</v>
      </c>
      <c r="D436" s="387">
        <v>0</v>
      </c>
      <c r="E436" s="387">
        <v>0</v>
      </c>
      <c r="F436" s="402">
        <v>0</v>
      </c>
      <c r="G436" s="402">
        <v>0</v>
      </c>
      <c r="H436" s="402">
        <v>0</v>
      </c>
      <c r="I436" s="402">
        <v>0</v>
      </c>
      <c r="J436" s="402">
        <v>0</v>
      </c>
      <c r="K436" s="402">
        <v>0</v>
      </c>
      <c r="L436" s="402">
        <v>0</v>
      </c>
      <c r="M436" s="402">
        <v>0</v>
      </c>
      <c r="N436" s="402">
        <v>0</v>
      </c>
      <c r="O436" s="402">
        <v>0</v>
      </c>
      <c r="P436" s="397">
        <f t="shared" si="138"/>
        <v>0</v>
      </c>
      <c r="Q436" s="397">
        <f t="shared" si="139"/>
        <v>0</v>
      </c>
    </row>
    <row r="437" spans="1:89">
      <c r="A437" s="315" t="s">
        <v>71</v>
      </c>
      <c r="B437" s="303" t="s">
        <v>909</v>
      </c>
      <c r="C437" s="316" t="s">
        <v>748</v>
      </c>
      <c r="D437" s="387">
        <v>0</v>
      </c>
      <c r="E437" s="387">
        <v>0</v>
      </c>
      <c r="F437" s="402">
        <v>0</v>
      </c>
      <c r="G437" s="402">
        <v>0</v>
      </c>
      <c r="H437" s="402">
        <v>0</v>
      </c>
      <c r="I437" s="402">
        <v>0</v>
      </c>
      <c r="J437" s="402">
        <v>0</v>
      </c>
      <c r="K437" s="402">
        <v>0</v>
      </c>
      <c r="L437" s="402">
        <v>0</v>
      </c>
      <c r="M437" s="402">
        <v>0</v>
      </c>
      <c r="N437" s="402">
        <v>0</v>
      </c>
      <c r="O437" s="402">
        <v>0</v>
      </c>
      <c r="P437" s="397">
        <f t="shared" si="138"/>
        <v>0</v>
      </c>
      <c r="Q437" s="397">
        <f t="shared" si="139"/>
        <v>0</v>
      </c>
    </row>
    <row r="438" spans="1:89">
      <c r="A438" s="315" t="s">
        <v>618</v>
      </c>
      <c r="B438" s="303" t="s">
        <v>619</v>
      </c>
      <c r="C438" s="316" t="s">
        <v>748</v>
      </c>
      <c r="D438" s="387">
        <v>0</v>
      </c>
      <c r="E438" s="387">
        <v>0</v>
      </c>
      <c r="F438" s="402">
        <v>0</v>
      </c>
      <c r="G438" s="402">
        <v>0</v>
      </c>
      <c r="H438" s="402">
        <v>0</v>
      </c>
      <c r="I438" s="402">
        <v>0</v>
      </c>
      <c r="J438" s="402">
        <v>0</v>
      </c>
      <c r="K438" s="402">
        <v>0</v>
      </c>
      <c r="L438" s="402">
        <v>0</v>
      </c>
      <c r="M438" s="402">
        <v>0</v>
      </c>
      <c r="N438" s="402">
        <v>0</v>
      </c>
      <c r="O438" s="402">
        <v>0</v>
      </c>
      <c r="P438" s="397">
        <f t="shared" si="138"/>
        <v>0</v>
      </c>
      <c r="Q438" s="397">
        <f t="shared" si="139"/>
        <v>0</v>
      </c>
    </row>
    <row r="439" spans="1:89" s="301" customFormat="1" ht="18" customHeight="1">
      <c r="A439" s="315" t="s">
        <v>1110</v>
      </c>
      <c r="B439" s="303" t="s">
        <v>1128</v>
      </c>
      <c r="C439" s="316" t="s">
        <v>748</v>
      </c>
      <c r="D439" s="387">
        <v>0</v>
      </c>
      <c r="E439" s="387">
        <v>0</v>
      </c>
      <c r="F439" s="402">
        <v>0</v>
      </c>
      <c r="G439" s="402">
        <v>0</v>
      </c>
      <c r="H439" s="402">
        <v>0</v>
      </c>
      <c r="I439" s="402">
        <v>0</v>
      </c>
      <c r="J439" s="402">
        <v>0</v>
      </c>
      <c r="K439" s="402">
        <v>0</v>
      </c>
      <c r="L439" s="402">
        <v>0</v>
      </c>
      <c r="M439" s="402">
        <v>0</v>
      </c>
      <c r="N439" s="402">
        <v>0</v>
      </c>
      <c r="O439" s="402">
        <v>0</v>
      </c>
      <c r="P439" s="397">
        <f t="shared" si="138"/>
        <v>0</v>
      </c>
      <c r="Q439" s="397">
        <f t="shared" si="139"/>
        <v>0</v>
      </c>
      <c r="R439" s="291"/>
      <c r="S439" s="291"/>
      <c r="T439" s="291"/>
      <c r="U439" s="291"/>
      <c r="V439" s="291"/>
      <c r="W439" s="291"/>
      <c r="X439" s="291"/>
      <c r="Y439" s="291"/>
      <c r="Z439" s="291"/>
      <c r="AA439" s="291"/>
      <c r="AB439" s="291"/>
      <c r="AC439" s="291"/>
      <c r="AD439" s="291"/>
      <c r="AE439" s="291"/>
      <c r="AF439" s="291"/>
      <c r="AG439" s="291"/>
      <c r="AH439" s="291"/>
      <c r="AI439" s="291"/>
      <c r="AJ439" s="291"/>
      <c r="AK439" s="291"/>
      <c r="AL439" s="291"/>
      <c r="AM439" s="291"/>
      <c r="AN439" s="291"/>
      <c r="AO439" s="291"/>
      <c r="AP439" s="291"/>
      <c r="AQ439" s="291"/>
      <c r="AR439" s="291"/>
      <c r="AS439" s="291"/>
      <c r="AT439" s="291"/>
      <c r="AU439" s="291"/>
      <c r="AV439" s="291"/>
      <c r="AW439" s="291"/>
      <c r="AX439" s="291"/>
      <c r="AY439" s="291"/>
      <c r="AZ439" s="291"/>
      <c r="BA439" s="291"/>
      <c r="BB439" s="291"/>
      <c r="BC439" s="291"/>
      <c r="BD439" s="291"/>
      <c r="BE439" s="291"/>
      <c r="BF439" s="291"/>
      <c r="BG439" s="291"/>
      <c r="BH439" s="291"/>
      <c r="BI439" s="291"/>
      <c r="BJ439" s="291"/>
      <c r="BK439" s="291"/>
      <c r="BL439" s="291"/>
      <c r="BM439" s="291"/>
      <c r="BN439" s="291"/>
      <c r="BO439" s="291"/>
      <c r="BP439" s="291"/>
      <c r="BQ439" s="291"/>
      <c r="BR439" s="291"/>
      <c r="BS439" s="291"/>
      <c r="BT439" s="291"/>
      <c r="BU439" s="291"/>
      <c r="BV439" s="291"/>
      <c r="BW439" s="291"/>
      <c r="BX439" s="291"/>
      <c r="BY439" s="291"/>
      <c r="BZ439" s="291"/>
      <c r="CA439" s="291"/>
      <c r="CB439" s="291"/>
      <c r="CC439" s="291"/>
      <c r="CD439" s="291"/>
      <c r="CE439" s="291"/>
      <c r="CF439" s="291"/>
      <c r="CG439" s="291"/>
      <c r="CH439" s="291"/>
      <c r="CI439" s="291"/>
      <c r="CJ439" s="291"/>
      <c r="CK439" s="291"/>
    </row>
    <row r="440" spans="1:89" s="301" customFormat="1">
      <c r="A440" s="315" t="s">
        <v>1111</v>
      </c>
      <c r="B440" s="303" t="s">
        <v>1112</v>
      </c>
      <c r="C440" s="316" t="s">
        <v>748</v>
      </c>
      <c r="D440" s="387">
        <v>0</v>
      </c>
      <c r="E440" s="387">
        <v>0</v>
      </c>
      <c r="F440" s="402">
        <v>0</v>
      </c>
      <c r="G440" s="402">
        <v>0</v>
      </c>
      <c r="H440" s="402">
        <v>0</v>
      </c>
      <c r="I440" s="402">
        <v>0</v>
      </c>
      <c r="J440" s="402">
        <v>0</v>
      </c>
      <c r="K440" s="402">
        <v>0</v>
      </c>
      <c r="L440" s="402">
        <v>0</v>
      </c>
      <c r="M440" s="402">
        <v>0</v>
      </c>
      <c r="N440" s="402">
        <v>0</v>
      </c>
      <c r="O440" s="402">
        <v>0</v>
      </c>
      <c r="P440" s="397">
        <f t="shared" si="138"/>
        <v>0</v>
      </c>
      <c r="Q440" s="397">
        <f t="shared" si="139"/>
        <v>0</v>
      </c>
      <c r="R440" s="291"/>
      <c r="S440" s="291"/>
      <c r="T440" s="291"/>
      <c r="U440" s="291"/>
      <c r="V440" s="291"/>
      <c r="W440" s="291"/>
      <c r="X440" s="291"/>
      <c r="Y440" s="291"/>
      <c r="Z440" s="291"/>
      <c r="AA440" s="291"/>
      <c r="AB440" s="291"/>
      <c r="AC440" s="291"/>
      <c r="AD440" s="291"/>
      <c r="AE440" s="291"/>
      <c r="AF440" s="291"/>
      <c r="AG440" s="291"/>
      <c r="AH440" s="291"/>
      <c r="AI440" s="291"/>
      <c r="AJ440" s="291"/>
      <c r="AK440" s="291"/>
      <c r="AL440" s="291"/>
      <c r="AM440" s="291"/>
      <c r="AN440" s="291"/>
      <c r="AO440" s="291"/>
      <c r="AP440" s="291"/>
      <c r="AQ440" s="291"/>
      <c r="AR440" s="291"/>
      <c r="AS440" s="291"/>
      <c r="AT440" s="291"/>
      <c r="AU440" s="291"/>
      <c r="AV440" s="291"/>
      <c r="AW440" s="291"/>
      <c r="AX440" s="291"/>
      <c r="AY440" s="291"/>
      <c r="AZ440" s="291"/>
      <c r="BA440" s="291"/>
      <c r="BB440" s="291"/>
      <c r="BC440" s="291"/>
      <c r="BD440" s="291"/>
      <c r="BE440" s="291"/>
      <c r="BF440" s="291"/>
      <c r="BG440" s="291"/>
      <c r="BH440" s="291"/>
      <c r="BI440" s="291"/>
      <c r="BJ440" s="291"/>
      <c r="BK440" s="291"/>
      <c r="BL440" s="291"/>
      <c r="BM440" s="291"/>
      <c r="BN440" s="291"/>
      <c r="BO440" s="291"/>
      <c r="BP440" s="291"/>
      <c r="BQ440" s="291"/>
      <c r="BR440" s="291"/>
      <c r="BS440" s="291"/>
      <c r="BT440" s="291"/>
      <c r="BU440" s="291"/>
      <c r="BV440" s="291"/>
      <c r="BW440" s="291"/>
      <c r="BX440" s="291"/>
      <c r="BY440" s="291"/>
      <c r="BZ440" s="291"/>
      <c r="CA440" s="291"/>
      <c r="CB440" s="291"/>
      <c r="CC440" s="291"/>
      <c r="CD440" s="291"/>
      <c r="CE440" s="291"/>
      <c r="CF440" s="291"/>
      <c r="CG440" s="291"/>
      <c r="CH440" s="291"/>
      <c r="CI440" s="291"/>
      <c r="CJ440" s="291"/>
      <c r="CK440" s="291"/>
    </row>
    <row r="441" spans="1:89">
      <c r="A441" s="315" t="s">
        <v>19</v>
      </c>
      <c r="B441" s="153" t="s">
        <v>221</v>
      </c>
      <c r="C441" s="316" t="s">
        <v>748</v>
      </c>
      <c r="D441" s="387">
        <v>0</v>
      </c>
      <c r="E441" s="387">
        <v>0</v>
      </c>
      <c r="F441" s="402">
        <v>0</v>
      </c>
      <c r="G441" s="402">
        <v>0</v>
      </c>
      <c r="H441" s="402">
        <v>0</v>
      </c>
      <c r="I441" s="402">
        <v>0</v>
      </c>
      <c r="J441" s="402">
        <v>0</v>
      </c>
      <c r="K441" s="402">
        <v>0</v>
      </c>
      <c r="L441" s="402">
        <v>0</v>
      </c>
      <c r="M441" s="402">
        <v>0</v>
      </c>
      <c r="N441" s="402">
        <v>0</v>
      </c>
      <c r="O441" s="402">
        <v>0</v>
      </c>
      <c r="P441" s="397">
        <f t="shared" si="138"/>
        <v>0</v>
      </c>
      <c r="Q441" s="397">
        <f t="shared" si="139"/>
        <v>0</v>
      </c>
    </row>
    <row r="442" spans="1:89">
      <c r="A442" s="315" t="s">
        <v>23</v>
      </c>
      <c r="B442" s="285" t="s">
        <v>222</v>
      </c>
      <c r="C442" s="316" t="s">
        <v>748</v>
      </c>
      <c r="D442" s="387">
        <v>0</v>
      </c>
      <c r="E442" s="387">
        <v>0</v>
      </c>
      <c r="F442" s="402">
        <v>0</v>
      </c>
      <c r="G442" s="402">
        <v>0</v>
      </c>
      <c r="H442" s="402">
        <v>0</v>
      </c>
      <c r="I442" s="402">
        <v>0</v>
      </c>
      <c r="J442" s="402">
        <v>0</v>
      </c>
      <c r="K442" s="402">
        <v>0</v>
      </c>
      <c r="L442" s="402">
        <v>0</v>
      </c>
      <c r="M442" s="402">
        <v>0</v>
      </c>
      <c r="N442" s="402">
        <v>0</v>
      </c>
      <c r="O442" s="402">
        <v>0</v>
      </c>
      <c r="P442" s="397">
        <f t="shared" si="138"/>
        <v>0</v>
      </c>
      <c r="Q442" s="397">
        <f t="shared" si="139"/>
        <v>0</v>
      </c>
    </row>
    <row r="443" spans="1:89">
      <c r="A443" s="315" t="s">
        <v>24</v>
      </c>
      <c r="B443" s="285" t="s">
        <v>223</v>
      </c>
      <c r="C443" s="316" t="s">
        <v>748</v>
      </c>
      <c r="D443" s="387">
        <v>0</v>
      </c>
      <c r="E443" s="387">
        <v>0</v>
      </c>
      <c r="F443" s="402">
        <v>0</v>
      </c>
      <c r="G443" s="402">
        <v>0</v>
      </c>
      <c r="H443" s="402">
        <v>0</v>
      </c>
      <c r="I443" s="402">
        <v>0</v>
      </c>
      <c r="J443" s="402">
        <v>0</v>
      </c>
      <c r="K443" s="402">
        <v>0</v>
      </c>
      <c r="L443" s="402">
        <v>0</v>
      </c>
      <c r="M443" s="402">
        <v>0</v>
      </c>
      <c r="N443" s="402">
        <v>0</v>
      </c>
      <c r="O443" s="402">
        <v>0</v>
      </c>
      <c r="P443" s="397">
        <f t="shared" si="138"/>
        <v>0</v>
      </c>
      <c r="Q443" s="397">
        <f t="shared" si="139"/>
        <v>0</v>
      </c>
    </row>
    <row r="444" spans="1:89">
      <c r="A444" s="315" t="s">
        <v>30</v>
      </c>
      <c r="B444" s="285" t="s">
        <v>1139</v>
      </c>
      <c r="C444" s="316" t="s">
        <v>748</v>
      </c>
      <c r="D444" s="387">
        <v>0</v>
      </c>
      <c r="E444" s="387">
        <v>0</v>
      </c>
      <c r="F444" s="402">
        <v>0</v>
      </c>
      <c r="G444" s="402">
        <v>0</v>
      </c>
      <c r="H444" s="402">
        <v>0</v>
      </c>
      <c r="I444" s="402">
        <v>0</v>
      </c>
      <c r="J444" s="402">
        <v>0</v>
      </c>
      <c r="K444" s="402">
        <v>0</v>
      </c>
      <c r="L444" s="402">
        <v>0</v>
      </c>
      <c r="M444" s="402">
        <v>0</v>
      </c>
      <c r="N444" s="402">
        <v>0</v>
      </c>
      <c r="O444" s="402">
        <v>0</v>
      </c>
      <c r="P444" s="397">
        <f t="shared" si="138"/>
        <v>0</v>
      </c>
      <c r="Q444" s="397">
        <f t="shared" si="139"/>
        <v>0</v>
      </c>
    </row>
    <row r="445" spans="1:89">
      <c r="A445" s="315" t="s">
        <v>38</v>
      </c>
      <c r="B445" s="285" t="s">
        <v>224</v>
      </c>
      <c r="C445" s="316" t="s">
        <v>748</v>
      </c>
      <c r="D445" s="387">
        <v>0</v>
      </c>
      <c r="E445" s="387">
        <v>0</v>
      </c>
      <c r="F445" s="402">
        <v>0</v>
      </c>
      <c r="G445" s="402">
        <v>0</v>
      </c>
      <c r="H445" s="402">
        <v>0</v>
      </c>
      <c r="I445" s="402">
        <v>0</v>
      </c>
      <c r="J445" s="402">
        <v>0</v>
      </c>
      <c r="K445" s="402">
        <v>0</v>
      </c>
      <c r="L445" s="402">
        <v>0</v>
      </c>
      <c r="M445" s="402">
        <v>0</v>
      </c>
      <c r="N445" s="402">
        <v>0</v>
      </c>
      <c r="O445" s="402">
        <v>0</v>
      </c>
      <c r="P445" s="397">
        <f t="shared" si="138"/>
        <v>0</v>
      </c>
      <c r="Q445" s="397">
        <f t="shared" si="139"/>
        <v>0</v>
      </c>
    </row>
    <row r="446" spans="1:89">
      <c r="A446" s="315" t="s">
        <v>39</v>
      </c>
      <c r="B446" s="285" t="s">
        <v>225</v>
      </c>
      <c r="C446" s="316" t="s">
        <v>748</v>
      </c>
      <c r="D446" s="387">
        <v>0</v>
      </c>
      <c r="E446" s="387">
        <v>0</v>
      </c>
      <c r="F446" s="402">
        <v>0</v>
      </c>
      <c r="G446" s="402">
        <v>0</v>
      </c>
      <c r="H446" s="402">
        <v>0</v>
      </c>
      <c r="I446" s="402">
        <v>0</v>
      </c>
      <c r="J446" s="402">
        <v>0</v>
      </c>
      <c r="K446" s="402">
        <v>0</v>
      </c>
      <c r="L446" s="402">
        <v>0</v>
      </c>
      <c r="M446" s="402">
        <v>0</v>
      </c>
      <c r="N446" s="402">
        <v>0</v>
      </c>
      <c r="O446" s="402">
        <v>0</v>
      </c>
      <c r="P446" s="397">
        <f t="shared" si="138"/>
        <v>0</v>
      </c>
      <c r="Q446" s="397">
        <f t="shared" si="139"/>
        <v>0</v>
      </c>
    </row>
    <row r="447" spans="1:89">
      <c r="A447" s="315" t="s">
        <v>113</v>
      </c>
      <c r="B447" s="141" t="s">
        <v>620</v>
      </c>
      <c r="C447" s="316" t="s">
        <v>748</v>
      </c>
      <c r="D447" s="387">
        <v>0</v>
      </c>
      <c r="E447" s="387">
        <v>0</v>
      </c>
      <c r="F447" s="402">
        <v>0</v>
      </c>
      <c r="G447" s="402">
        <v>0</v>
      </c>
      <c r="H447" s="402">
        <v>0</v>
      </c>
      <c r="I447" s="402">
        <v>0</v>
      </c>
      <c r="J447" s="402">
        <v>0</v>
      </c>
      <c r="K447" s="402">
        <v>0</v>
      </c>
      <c r="L447" s="402">
        <v>0</v>
      </c>
      <c r="M447" s="402">
        <v>0</v>
      </c>
      <c r="N447" s="402">
        <v>0</v>
      </c>
      <c r="O447" s="402">
        <v>0</v>
      </c>
      <c r="P447" s="397">
        <f t="shared" ref="P447:P464" si="140">H447+J447+L447+N447</f>
        <v>0</v>
      </c>
      <c r="Q447" s="397">
        <f t="shared" ref="Q447:Q464" si="141">I447+K447+M447+O447</f>
        <v>0</v>
      </c>
    </row>
    <row r="448" spans="1:89" ht="31.5">
      <c r="A448" s="315" t="s">
        <v>739</v>
      </c>
      <c r="B448" s="286" t="s">
        <v>731</v>
      </c>
      <c r="C448" s="316" t="s">
        <v>748</v>
      </c>
      <c r="D448" s="387">
        <v>0</v>
      </c>
      <c r="E448" s="387">
        <v>0</v>
      </c>
      <c r="F448" s="402">
        <v>0</v>
      </c>
      <c r="G448" s="402">
        <v>0</v>
      </c>
      <c r="H448" s="402">
        <v>0</v>
      </c>
      <c r="I448" s="402">
        <v>0</v>
      </c>
      <c r="J448" s="402">
        <v>0</v>
      </c>
      <c r="K448" s="402">
        <v>0</v>
      </c>
      <c r="L448" s="402">
        <v>0</v>
      </c>
      <c r="M448" s="402">
        <v>0</v>
      </c>
      <c r="N448" s="402">
        <v>0</v>
      </c>
      <c r="O448" s="402">
        <v>0</v>
      </c>
      <c r="P448" s="397">
        <f t="shared" si="140"/>
        <v>0</v>
      </c>
      <c r="Q448" s="397">
        <f t="shared" si="141"/>
        <v>0</v>
      </c>
    </row>
    <row r="449" spans="1:89">
      <c r="A449" s="315" t="s">
        <v>793</v>
      </c>
      <c r="B449" s="141" t="s">
        <v>738</v>
      </c>
      <c r="C449" s="316" t="s">
        <v>748</v>
      </c>
      <c r="D449" s="387">
        <v>0</v>
      </c>
      <c r="E449" s="387">
        <v>0</v>
      </c>
      <c r="F449" s="402">
        <v>0</v>
      </c>
      <c r="G449" s="402">
        <v>0</v>
      </c>
      <c r="H449" s="402">
        <v>0</v>
      </c>
      <c r="I449" s="402">
        <v>0</v>
      </c>
      <c r="J449" s="402">
        <v>0</v>
      </c>
      <c r="K449" s="402">
        <v>0</v>
      </c>
      <c r="L449" s="402">
        <v>0</v>
      </c>
      <c r="M449" s="402">
        <v>0</v>
      </c>
      <c r="N449" s="402">
        <v>0</v>
      </c>
      <c r="O449" s="402">
        <v>0</v>
      </c>
      <c r="P449" s="397">
        <f t="shared" si="140"/>
        <v>0</v>
      </c>
      <c r="Q449" s="397">
        <f t="shared" si="141"/>
        <v>0</v>
      </c>
    </row>
    <row r="450" spans="1:89" ht="31.5">
      <c r="A450" s="315" t="s">
        <v>794</v>
      </c>
      <c r="B450" s="286" t="s">
        <v>740</v>
      </c>
      <c r="C450" s="316" t="s">
        <v>748</v>
      </c>
      <c r="D450" s="387">
        <v>0</v>
      </c>
      <c r="E450" s="387">
        <v>0</v>
      </c>
      <c r="F450" s="402">
        <v>0</v>
      </c>
      <c r="G450" s="402">
        <v>0</v>
      </c>
      <c r="H450" s="402">
        <v>0</v>
      </c>
      <c r="I450" s="402">
        <v>0</v>
      </c>
      <c r="J450" s="402">
        <v>0</v>
      </c>
      <c r="K450" s="402">
        <v>0</v>
      </c>
      <c r="L450" s="402">
        <v>0</v>
      </c>
      <c r="M450" s="402">
        <v>0</v>
      </c>
      <c r="N450" s="402">
        <v>0</v>
      </c>
      <c r="O450" s="402">
        <v>0</v>
      </c>
      <c r="P450" s="397">
        <f t="shared" si="140"/>
        <v>0</v>
      </c>
      <c r="Q450" s="397">
        <f t="shared" si="141"/>
        <v>0</v>
      </c>
    </row>
    <row r="451" spans="1:89">
      <c r="A451" s="315" t="s">
        <v>40</v>
      </c>
      <c r="B451" s="285" t="s">
        <v>231</v>
      </c>
      <c r="C451" s="316" t="s">
        <v>748</v>
      </c>
      <c r="D451" s="387">
        <v>0</v>
      </c>
      <c r="E451" s="387">
        <v>0</v>
      </c>
      <c r="F451" s="402">
        <v>0</v>
      </c>
      <c r="G451" s="402">
        <v>0</v>
      </c>
      <c r="H451" s="402">
        <v>0</v>
      </c>
      <c r="I451" s="402">
        <v>0</v>
      </c>
      <c r="J451" s="402">
        <v>0</v>
      </c>
      <c r="K451" s="402">
        <v>0</v>
      </c>
      <c r="L451" s="402">
        <v>0</v>
      </c>
      <c r="M451" s="402">
        <v>0</v>
      </c>
      <c r="N451" s="402">
        <v>0</v>
      </c>
      <c r="O451" s="402">
        <v>0</v>
      </c>
      <c r="P451" s="397">
        <f t="shared" si="140"/>
        <v>0</v>
      </c>
      <c r="Q451" s="397">
        <f t="shared" si="141"/>
        <v>0</v>
      </c>
    </row>
    <row r="452" spans="1:89">
      <c r="A452" s="315" t="s">
        <v>41</v>
      </c>
      <c r="B452" s="285" t="s">
        <v>232</v>
      </c>
      <c r="C452" s="316" t="s">
        <v>748</v>
      </c>
      <c r="D452" s="387">
        <v>0</v>
      </c>
      <c r="E452" s="387">
        <v>0</v>
      </c>
      <c r="F452" s="402">
        <v>0</v>
      </c>
      <c r="G452" s="402">
        <v>0</v>
      </c>
      <c r="H452" s="402">
        <v>0</v>
      </c>
      <c r="I452" s="402">
        <v>0</v>
      </c>
      <c r="J452" s="402">
        <v>0</v>
      </c>
      <c r="K452" s="402">
        <v>0</v>
      </c>
      <c r="L452" s="402">
        <v>0</v>
      </c>
      <c r="M452" s="402">
        <v>0</v>
      </c>
      <c r="N452" s="402">
        <v>0</v>
      </c>
      <c r="O452" s="402">
        <v>0</v>
      </c>
      <c r="P452" s="397">
        <f t="shared" si="140"/>
        <v>0</v>
      </c>
      <c r="Q452" s="397">
        <f t="shared" si="141"/>
        <v>0</v>
      </c>
    </row>
    <row r="453" spans="1:89" s="305" customFormat="1">
      <c r="A453" s="315" t="s">
        <v>26</v>
      </c>
      <c r="B453" s="297" t="s">
        <v>863</v>
      </c>
      <c r="C453" s="298" t="s">
        <v>286</v>
      </c>
      <c r="D453" s="359" t="s">
        <v>590</v>
      </c>
      <c r="E453" s="359" t="s">
        <v>590</v>
      </c>
      <c r="F453" s="359" t="s">
        <v>590</v>
      </c>
      <c r="G453" s="359" t="s">
        <v>590</v>
      </c>
      <c r="H453" s="359" t="s">
        <v>590</v>
      </c>
      <c r="I453" s="359" t="s">
        <v>590</v>
      </c>
      <c r="J453" s="359" t="s">
        <v>590</v>
      </c>
      <c r="K453" s="359" t="s">
        <v>590</v>
      </c>
      <c r="L453" s="359" t="s">
        <v>590</v>
      </c>
      <c r="M453" s="359" t="s">
        <v>590</v>
      </c>
      <c r="N453" s="359" t="s">
        <v>590</v>
      </c>
      <c r="O453" s="359" t="s">
        <v>590</v>
      </c>
      <c r="P453" s="359" t="s">
        <v>590</v>
      </c>
      <c r="Q453" s="359" t="s">
        <v>590</v>
      </c>
      <c r="R453" s="291"/>
      <c r="S453" s="291"/>
      <c r="T453" s="291"/>
      <c r="U453" s="291"/>
      <c r="V453" s="291"/>
      <c r="W453" s="291"/>
      <c r="X453" s="291"/>
      <c r="Y453" s="291"/>
      <c r="Z453" s="291"/>
      <c r="AA453" s="291"/>
      <c r="AB453" s="291"/>
      <c r="AC453" s="291"/>
      <c r="AD453" s="291"/>
      <c r="AE453" s="291"/>
      <c r="AF453" s="291"/>
      <c r="AG453" s="291"/>
      <c r="AH453" s="291"/>
      <c r="AI453" s="291"/>
      <c r="AJ453" s="291"/>
      <c r="AK453" s="291"/>
      <c r="AL453" s="291"/>
      <c r="AM453" s="291"/>
      <c r="AN453" s="291"/>
      <c r="AO453" s="291"/>
      <c r="AP453" s="291"/>
      <c r="AQ453" s="291"/>
      <c r="AR453" s="291"/>
      <c r="AS453" s="291"/>
      <c r="AT453" s="291"/>
      <c r="AU453" s="291"/>
      <c r="AV453" s="291"/>
      <c r="AW453" s="291"/>
      <c r="AX453" s="291"/>
      <c r="AY453" s="291"/>
      <c r="AZ453" s="291"/>
      <c r="BA453" s="291"/>
      <c r="BB453" s="291"/>
      <c r="BC453" s="291"/>
      <c r="BD453" s="291"/>
      <c r="BE453" s="291"/>
      <c r="BF453" s="291"/>
      <c r="BG453" s="291"/>
      <c r="BH453" s="291"/>
      <c r="BI453" s="291"/>
      <c r="BJ453" s="291"/>
      <c r="BK453" s="291"/>
      <c r="BL453" s="291"/>
      <c r="BM453" s="291"/>
      <c r="BN453" s="291"/>
      <c r="BO453" s="291"/>
      <c r="BP453" s="291"/>
      <c r="BQ453" s="291"/>
      <c r="BR453" s="291"/>
      <c r="BS453" s="291"/>
      <c r="BT453" s="291"/>
      <c r="BU453" s="291"/>
      <c r="BV453" s="291"/>
      <c r="BW453" s="291"/>
      <c r="BX453" s="291"/>
      <c r="BY453" s="291"/>
      <c r="BZ453" s="291"/>
      <c r="CA453" s="291"/>
      <c r="CB453" s="291"/>
      <c r="CC453" s="291"/>
      <c r="CD453" s="291"/>
      <c r="CE453" s="291"/>
      <c r="CF453" s="291"/>
      <c r="CG453" s="291"/>
      <c r="CH453" s="291"/>
      <c r="CI453" s="291"/>
      <c r="CJ453" s="291"/>
      <c r="CK453" s="291"/>
    </row>
    <row r="454" spans="1:89" s="301" customFormat="1" ht="38.450000000000003" customHeight="1">
      <c r="A454" s="138" t="s">
        <v>829</v>
      </c>
      <c r="B454" s="285" t="s">
        <v>1116</v>
      </c>
      <c r="C454" s="316" t="s">
        <v>748</v>
      </c>
      <c r="D454" s="387">
        <v>0</v>
      </c>
      <c r="E454" s="387">
        <v>0</v>
      </c>
      <c r="F454" s="387">
        <v>0</v>
      </c>
      <c r="G454" s="387">
        <v>0</v>
      </c>
      <c r="H454" s="387">
        <v>0</v>
      </c>
      <c r="I454" s="387">
        <v>0</v>
      </c>
      <c r="J454" s="387">
        <v>0</v>
      </c>
      <c r="K454" s="387">
        <v>0</v>
      </c>
      <c r="L454" s="387">
        <v>0</v>
      </c>
      <c r="M454" s="387">
        <v>0</v>
      </c>
      <c r="N454" s="387">
        <v>0</v>
      </c>
      <c r="O454" s="387">
        <v>0</v>
      </c>
      <c r="P454" s="397">
        <f t="shared" si="140"/>
        <v>0</v>
      </c>
      <c r="Q454" s="397">
        <f t="shared" si="141"/>
        <v>0</v>
      </c>
      <c r="R454" s="291"/>
      <c r="S454" s="291"/>
      <c r="T454" s="291"/>
      <c r="U454" s="291"/>
      <c r="V454" s="291"/>
      <c r="W454" s="291"/>
      <c r="X454" s="291"/>
      <c r="Y454" s="291"/>
      <c r="Z454" s="291"/>
      <c r="AA454" s="291"/>
      <c r="AB454" s="291"/>
      <c r="AC454" s="291"/>
      <c r="AD454" s="291"/>
      <c r="AE454" s="291"/>
      <c r="AF454" s="291"/>
      <c r="AG454" s="291"/>
      <c r="AH454" s="291"/>
      <c r="AI454" s="291"/>
      <c r="AJ454" s="291"/>
      <c r="AK454" s="291"/>
      <c r="AL454" s="291"/>
      <c r="AM454" s="291"/>
      <c r="AN454" s="291"/>
      <c r="AO454" s="291"/>
      <c r="AP454" s="291"/>
      <c r="AQ454" s="291"/>
      <c r="AR454" s="291"/>
      <c r="AS454" s="291"/>
      <c r="AT454" s="291"/>
      <c r="AU454" s="291"/>
      <c r="AV454" s="291"/>
      <c r="AW454" s="291"/>
      <c r="AX454" s="291"/>
      <c r="AY454" s="291"/>
      <c r="AZ454" s="291"/>
      <c r="BA454" s="291"/>
      <c r="BB454" s="291"/>
      <c r="BC454" s="291"/>
      <c r="BD454" s="291"/>
      <c r="BE454" s="291"/>
      <c r="BF454" s="291"/>
      <c r="BG454" s="291"/>
      <c r="BH454" s="291"/>
      <c r="BI454" s="291"/>
      <c r="BJ454" s="291"/>
      <c r="BK454" s="291"/>
      <c r="BL454" s="291"/>
      <c r="BM454" s="291"/>
      <c r="BN454" s="291"/>
      <c r="BO454" s="291"/>
      <c r="BP454" s="291"/>
      <c r="BQ454" s="291"/>
      <c r="BR454" s="291"/>
      <c r="BS454" s="291"/>
      <c r="BT454" s="291"/>
      <c r="BU454" s="291"/>
      <c r="BV454" s="291"/>
      <c r="BW454" s="291"/>
      <c r="BX454" s="291"/>
      <c r="BY454" s="291"/>
      <c r="BZ454" s="291"/>
      <c r="CA454" s="291"/>
      <c r="CB454" s="291"/>
      <c r="CC454" s="291"/>
      <c r="CD454" s="291"/>
      <c r="CE454" s="291"/>
      <c r="CF454" s="291"/>
      <c r="CG454" s="291"/>
      <c r="CH454" s="291"/>
      <c r="CI454" s="291"/>
      <c r="CJ454" s="291"/>
      <c r="CK454" s="291"/>
    </row>
    <row r="455" spans="1:89">
      <c r="A455" s="138" t="s">
        <v>830</v>
      </c>
      <c r="B455" s="141" t="s">
        <v>910</v>
      </c>
      <c r="C455" s="316" t="s">
        <v>748</v>
      </c>
      <c r="D455" s="387">
        <v>0</v>
      </c>
      <c r="E455" s="387">
        <v>0</v>
      </c>
      <c r="F455" s="387">
        <v>0</v>
      </c>
      <c r="G455" s="387">
        <v>0</v>
      </c>
      <c r="H455" s="387">
        <v>0</v>
      </c>
      <c r="I455" s="387">
        <v>0</v>
      </c>
      <c r="J455" s="387">
        <v>0</v>
      </c>
      <c r="K455" s="387">
        <v>0</v>
      </c>
      <c r="L455" s="387">
        <v>0</v>
      </c>
      <c r="M455" s="387">
        <v>0</v>
      </c>
      <c r="N455" s="387">
        <v>0</v>
      </c>
      <c r="O455" s="387">
        <v>0</v>
      </c>
      <c r="P455" s="397">
        <f t="shared" si="140"/>
        <v>0</v>
      </c>
      <c r="Q455" s="397">
        <f t="shared" si="141"/>
        <v>0</v>
      </c>
    </row>
    <row r="456" spans="1:89" ht="31.5">
      <c r="A456" s="138" t="s">
        <v>1113</v>
      </c>
      <c r="B456" s="286" t="s">
        <v>879</v>
      </c>
      <c r="C456" s="316" t="s">
        <v>748</v>
      </c>
      <c r="D456" s="387">
        <v>0</v>
      </c>
      <c r="E456" s="387">
        <v>0</v>
      </c>
      <c r="F456" s="387">
        <v>0</v>
      </c>
      <c r="G456" s="387">
        <v>0</v>
      </c>
      <c r="H456" s="387">
        <v>0</v>
      </c>
      <c r="I456" s="387">
        <v>0</v>
      </c>
      <c r="J456" s="387">
        <v>0</v>
      </c>
      <c r="K456" s="387">
        <v>0</v>
      </c>
      <c r="L456" s="387">
        <v>0</v>
      </c>
      <c r="M456" s="387">
        <v>0</v>
      </c>
      <c r="N456" s="387">
        <v>0</v>
      </c>
      <c r="O456" s="387">
        <v>0</v>
      </c>
      <c r="P456" s="397">
        <f t="shared" si="140"/>
        <v>0</v>
      </c>
      <c r="Q456" s="397">
        <f t="shared" si="141"/>
        <v>0</v>
      </c>
    </row>
    <row r="457" spans="1:89" s="301" customFormat="1" ht="94.5">
      <c r="A457" s="138" t="s">
        <v>1114</v>
      </c>
      <c r="B457" s="286" t="s">
        <v>1140</v>
      </c>
      <c r="C457" s="316" t="s">
        <v>748</v>
      </c>
      <c r="D457" s="387">
        <v>0</v>
      </c>
      <c r="E457" s="387">
        <v>0</v>
      </c>
      <c r="F457" s="387">
        <v>0</v>
      </c>
      <c r="G457" s="387">
        <v>0</v>
      </c>
      <c r="H457" s="387">
        <v>0</v>
      </c>
      <c r="I457" s="387">
        <v>0</v>
      </c>
      <c r="J457" s="387">
        <v>0</v>
      </c>
      <c r="K457" s="387">
        <v>0</v>
      </c>
      <c r="L457" s="387">
        <v>0</v>
      </c>
      <c r="M457" s="387">
        <v>0</v>
      </c>
      <c r="N457" s="387">
        <v>0</v>
      </c>
      <c r="O457" s="387">
        <v>0</v>
      </c>
      <c r="P457" s="397">
        <f t="shared" si="140"/>
        <v>0</v>
      </c>
      <c r="Q457" s="397">
        <f t="shared" si="141"/>
        <v>0</v>
      </c>
      <c r="R457" s="291"/>
      <c r="S457" s="291"/>
      <c r="T457" s="291"/>
      <c r="U457" s="291"/>
      <c r="V457" s="291"/>
      <c r="W457" s="291"/>
      <c r="X457" s="291"/>
      <c r="Y457" s="291"/>
      <c r="Z457" s="291"/>
      <c r="AA457" s="291"/>
      <c r="AB457" s="291"/>
      <c r="AC457" s="291"/>
      <c r="AD457" s="291"/>
      <c r="AE457" s="291"/>
      <c r="AF457" s="291"/>
      <c r="AG457" s="291"/>
      <c r="AH457" s="291"/>
      <c r="AI457" s="291"/>
      <c r="AJ457" s="291"/>
      <c r="AK457" s="291"/>
      <c r="AL457" s="291"/>
      <c r="AM457" s="291"/>
      <c r="AN457" s="291"/>
      <c r="AO457" s="291"/>
      <c r="AP457" s="291"/>
      <c r="AQ457" s="291"/>
      <c r="AR457" s="291"/>
      <c r="AS457" s="291"/>
      <c r="AT457" s="291"/>
      <c r="AU457" s="291"/>
      <c r="AV457" s="291"/>
      <c r="AW457" s="291"/>
      <c r="AX457" s="291"/>
      <c r="AY457" s="291"/>
      <c r="AZ457" s="291"/>
      <c r="BA457" s="291"/>
      <c r="BB457" s="291"/>
      <c r="BC457" s="291"/>
      <c r="BD457" s="291"/>
      <c r="BE457" s="291"/>
      <c r="BF457" s="291"/>
      <c r="BG457" s="291"/>
      <c r="BH457" s="291"/>
      <c r="BI457" s="291"/>
      <c r="BJ457" s="291"/>
      <c r="BK457" s="291"/>
      <c r="BL457" s="291"/>
      <c r="BM457" s="291"/>
      <c r="BN457" s="291"/>
      <c r="BO457" s="291"/>
      <c r="BP457" s="291"/>
      <c r="BQ457" s="291"/>
      <c r="BR457" s="291"/>
      <c r="BS457" s="291"/>
      <c r="BT457" s="291"/>
      <c r="BU457" s="291"/>
      <c r="BV457" s="291"/>
      <c r="BW457" s="291"/>
      <c r="BX457" s="291"/>
      <c r="BY457" s="291"/>
      <c r="BZ457" s="291"/>
      <c r="CA457" s="291"/>
      <c r="CB457" s="291"/>
      <c r="CC457" s="291"/>
      <c r="CD457" s="291"/>
      <c r="CE457" s="291"/>
      <c r="CF457" s="291"/>
      <c r="CG457" s="291"/>
      <c r="CH457" s="291"/>
      <c r="CI457" s="291"/>
      <c r="CJ457" s="291"/>
      <c r="CK457" s="291"/>
    </row>
    <row r="458" spans="1:89">
      <c r="A458" s="138" t="s">
        <v>832</v>
      </c>
      <c r="B458" s="286" t="s">
        <v>828</v>
      </c>
      <c r="C458" s="316" t="s">
        <v>748</v>
      </c>
      <c r="D458" s="387">
        <v>0</v>
      </c>
      <c r="E458" s="387">
        <v>0</v>
      </c>
      <c r="F458" s="387">
        <v>0</v>
      </c>
      <c r="G458" s="387">
        <v>0</v>
      </c>
      <c r="H458" s="387">
        <v>0</v>
      </c>
      <c r="I458" s="387">
        <v>0</v>
      </c>
      <c r="J458" s="387">
        <v>0</v>
      </c>
      <c r="K458" s="387">
        <v>0</v>
      </c>
      <c r="L458" s="387">
        <v>0</v>
      </c>
      <c r="M458" s="387">
        <v>0</v>
      </c>
      <c r="N458" s="387">
        <v>0</v>
      </c>
      <c r="O458" s="387">
        <v>0</v>
      </c>
      <c r="P458" s="397">
        <f t="shared" si="140"/>
        <v>0</v>
      </c>
      <c r="Q458" s="397">
        <f t="shared" si="141"/>
        <v>0</v>
      </c>
    </row>
    <row r="459" spans="1:89" s="301" customFormat="1">
      <c r="A459" s="138" t="s">
        <v>1119</v>
      </c>
      <c r="B459" s="141" t="s">
        <v>1115</v>
      </c>
      <c r="C459" s="316" t="s">
        <v>748</v>
      </c>
      <c r="D459" s="387">
        <v>0</v>
      </c>
      <c r="E459" s="387">
        <v>0</v>
      </c>
      <c r="F459" s="387">
        <v>0</v>
      </c>
      <c r="G459" s="387">
        <v>0</v>
      </c>
      <c r="H459" s="387">
        <v>0</v>
      </c>
      <c r="I459" s="387">
        <v>0</v>
      </c>
      <c r="J459" s="387">
        <v>0</v>
      </c>
      <c r="K459" s="387">
        <v>0</v>
      </c>
      <c r="L459" s="387">
        <v>0</v>
      </c>
      <c r="M459" s="387">
        <v>0</v>
      </c>
      <c r="N459" s="387">
        <v>0</v>
      </c>
      <c r="O459" s="387">
        <v>0</v>
      </c>
      <c r="P459" s="397">
        <f t="shared" si="140"/>
        <v>0</v>
      </c>
      <c r="Q459" s="397">
        <f t="shared" si="141"/>
        <v>0</v>
      </c>
      <c r="R459" s="291"/>
      <c r="S459" s="291"/>
      <c r="T459" s="291"/>
      <c r="U459" s="291"/>
      <c r="V459" s="291"/>
      <c r="W459" s="291"/>
      <c r="X459" s="291"/>
      <c r="Y459" s="291"/>
      <c r="Z459" s="291"/>
      <c r="AA459" s="291"/>
      <c r="AB459" s="291"/>
      <c r="AC459" s="291"/>
      <c r="AD459" s="291"/>
      <c r="AE459" s="291"/>
      <c r="AF459" s="291"/>
      <c r="AG459" s="291"/>
      <c r="AH459" s="291"/>
      <c r="AI459" s="291"/>
      <c r="AJ459" s="291"/>
      <c r="AK459" s="291"/>
      <c r="AL459" s="291"/>
      <c r="AM459" s="291"/>
      <c r="AN459" s="291"/>
      <c r="AO459" s="291"/>
      <c r="AP459" s="291"/>
      <c r="AQ459" s="291"/>
      <c r="AR459" s="291"/>
      <c r="AS459" s="291"/>
      <c r="AT459" s="291"/>
      <c r="AU459" s="291"/>
      <c r="AV459" s="291"/>
      <c r="AW459" s="291"/>
      <c r="AX459" s="291"/>
      <c r="AY459" s="291"/>
      <c r="AZ459" s="291"/>
      <c r="BA459" s="291"/>
      <c r="BB459" s="291"/>
      <c r="BC459" s="291"/>
      <c r="BD459" s="291"/>
      <c r="BE459" s="291"/>
      <c r="BF459" s="291"/>
      <c r="BG459" s="291"/>
      <c r="BH459" s="291"/>
      <c r="BI459" s="291"/>
      <c r="BJ459" s="291"/>
      <c r="BK459" s="291"/>
      <c r="BL459" s="291"/>
      <c r="BM459" s="291"/>
      <c r="BN459" s="291"/>
      <c r="BO459" s="291"/>
      <c r="BP459" s="291"/>
      <c r="BQ459" s="291"/>
      <c r="BR459" s="291"/>
      <c r="BS459" s="291"/>
      <c r="BT459" s="291"/>
      <c r="BU459" s="291"/>
      <c r="BV459" s="291"/>
      <c r="BW459" s="291"/>
      <c r="BX459" s="291"/>
      <c r="BY459" s="291"/>
      <c r="BZ459" s="291"/>
      <c r="CA459" s="291"/>
      <c r="CB459" s="291"/>
      <c r="CC459" s="291"/>
      <c r="CD459" s="291"/>
      <c r="CE459" s="291"/>
      <c r="CF459" s="291"/>
      <c r="CG459" s="291"/>
      <c r="CH459" s="291"/>
      <c r="CI459" s="291"/>
      <c r="CJ459" s="291"/>
      <c r="CK459" s="291"/>
    </row>
    <row r="460" spans="1:89" s="305" customFormat="1" ht="33" customHeight="1">
      <c r="A460" s="138" t="s">
        <v>46</v>
      </c>
      <c r="B460" s="285" t="s">
        <v>1146</v>
      </c>
      <c r="C460" s="298" t="s">
        <v>286</v>
      </c>
      <c r="D460" s="359" t="s">
        <v>590</v>
      </c>
      <c r="E460" s="359" t="s">
        <v>590</v>
      </c>
      <c r="F460" s="359" t="s">
        <v>590</v>
      </c>
      <c r="G460" s="359" t="s">
        <v>590</v>
      </c>
      <c r="H460" s="359" t="s">
        <v>590</v>
      </c>
      <c r="I460" s="359" t="s">
        <v>590</v>
      </c>
      <c r="J460" s="359" t="s">
        <v>590</v>
      </c>
      <c r="K460" s="359" t="s">
        <v>590</v>
      </c>
      <c r="L460" s="359" t="s">
        <v>590</v>
      </c>
      <c r="M460" s="359" t="s">
        <v>590</v>
      </c>
      <c r="N460" s="359" t="s">
        <v>590</v>
      </c>
      <c r="O460" s="359" t="s">
        <v>590</v>
      </c>
      <c r="P460" s="359" t="s">
        <v>590</v>
      </c>
      <c r="Q460" s="359" t="s">
        <v>590</v>
      </c>
      <c r="R460" s="291"/>
      <c r="S460" s="291"/>
      <c r="T460" s="291"/>
      <c r="U460" s="291"/>
      <c r="V460" s="291"/>
      <c r="W460" s="291"/>
      <c r="X460" s="291"/>
      <c r="Y460" s="291"/>
      <c r="Z460" s="291"/>
      <c r="AA460" s="291"/>
      <c r="AB460" s="291"/>
      <c r="AC460" s="291"/>
      <c r="AD460" s="291"/>
      <c r="AE460" s="291"/>
      <c r="AF460" s="291"/>
      <c r="AG460" s="291"/>
      <c r="AH460" s="291"/>
      <c r="AI460" s="291"/>
      <c r="AJ460" s="291"/>
      <c r="AK460" s="291"/>
      <c r="AL460" s="291"/>
      <c r="AM460" s="291"/>
      <c r="AN460" s="291"/>
      <c r="AO460" s="291"/>
      <c r="AP460" s="291"/>
      <c r="AQ460" s="291"/>
      <c r="AR460" s="291"/>
      <c r="AS460" s="291"/>
      <c r="AT460" s="291"/>
      <c r="AU460" s="291"/>
      <c r="AV460" s="291"/>
      <c r="AW460" s="291"/>
      <c r="AX460" s="291"/>
      <c r="AY460" s="291"/>
      <c r="AZ460" s="291"/>
      <c r="BA460" s="291"/>
      <c r="BB460" s="291"/>
      <c r="BC460" s="291"/>
      <c r="BD460" s="291"/>
      <c r="BE460" s="291"/>
      <c r="BF460" s="291"/>
      <c r="BG460" s="291"/>
      <c r="BH460" s="291"/>
      <c r="BI460" s="291"/>
      <c r="BJ460" s="291"/>
      <c r="BK460" s="291"/>
      <c r="BL460" s="291"/>
      <c r="BM460" s="291"/>
      <c r="BN460" s="291"/>
      <c r="BO460" s="291"/>
      <c r="BP460" s="291"/>
      <c r="BQ460" s="291"/>
      <c r="BR460" s="291"/>
      <c r="BS460" s="291"/>
      <c r="BT460" s="291"/>
      <c r="BU460" s="291"/>
      <c r="BV460" s="291"/>
      <c r="BW460" s="291"/>
      <c r="BX460" s="291"/>
      <c r="BY460" s="291"/>
      <c r="BZ460" s="291"/>
      <c r="CA460" s="291"/>
      <c r="CB460" s="291"/>
      <c r="CC460" s="291"/>
      <c r="CD460" s="291"/>
      <c r="CE460" s="291"/>
      <c r="CF460" s="291"/>
      <c r="CG460" s="291"/>
      <c r="CH460" s="291"/>
      <c r="CI460" s="291"/>
      <c r="CJ460" s="291"/>
      <c r="CK460" s="291"/>
    </row>
    <row r="461" spans="1:89">
      <c r="A461" s="138" t="s">
        <v>833</v>
      </c>
      <c r="B461" s="141" t="s">
        <v>941</v>
      </c>
      <c r="C461" s="316" t="s">
        <v>748</v>
      </c>
      <c r="D461" s="387">
        <v>0</v>
      </c>
      <c r="E461" s="387">
        <v>0</v>
      </c>
      <c r="F461" s="387">
        <v>0</v>
      </c>
      <c r="G461" s="387">
        <v>0</v>
      </c>
      <c r="H461" s="387">
        <v>0</v>
      </c>
      <c r="I461" s="387">
        <v>0</v>
      </c>
      <c r="J461" s="387">
        <v>0</v>
      </c>
      <c r="K461" s="387">
        <v>0</v>
      </c>
      <c r="L461" s="387">
        <v>0</v>
      </c>
      <c r="M461" s="387">
        <v>0</v>
      </c>
      <c r="N461" s="387">
        <v>0</v>
      </c>
      <c r="O461" s="387">
        <v>0</v>
      </c>
      <c r="P461" s="397">
        <f t="shared" si="140"/>
        <v>0</v>
      </c>
      <c r="Q461" s="397">
        <f t="shared" si="141"/>
        <v>0</v>
      </c>
    </row>
    <row r="462" spans="1:89">
      <c r="A462" s="138" t="s">
        <v>834</v>
      </c>
      <c r="B462" s="141" t="s">
        <v>942</v>
      </c>
      <c r="C462" s="316" t="s">
        <v>748</v>
      </c>
      <c r="D462" s="387">
        <v>0</v>
      </c>
      <c r="E462" s="387">
        <v>0</v>
      </c>
      <c r="F462" s="387">
        <v>0</v>
      </c>
      <c r="G462" s="387">
        <v>0</v>
      </c>
      <c r="H462" s="387">
        <v>0</v>
      </c>
      <c r="I462" s="387">
        <v>0</v>
      </c>
      <c r="J462" s="387">
        <v>0</v>
      </c>
      <c r="K462" s="387">
        <v>0</v>
      </c>
      <c r="L462" s="387">
        <v>0</v>
      </c>
      <c r="M462" s="387">
        <v>0</v>
      </c>
      <c r="N462" s="387">
        <v>0</v>
      </c>
      <c r="O462" s="387">
        <v>0</v>
      </c>
      <c r="P462" s="397">
        <f t="shared" si="140"/>
        <v>0</v>
      </c>
      <c r="Q462" s="397">
        <f t="shared" si="141"/>
        <v>0</v>
      </c>
    </row>
    <row r="463" spans="1:89">
      <c r="A463" s="138" t="s">
        <v>835</v>
      </c>
      <c r="B463" s="141" t="s">
        <v>943</v>
      </c>
      <c r="C463" s="316" t="s">
        <v>748</v>
      </c>
      <c r="D463" s="387">
        <v>0</v>
      </c>
      <c r="E463" s="387">
        <v>0</v>
      </c>
      <c r="F463" s="387">
        <v>0</v>
      </c>
      <c r="G463" s="387">
        <v>0</v>
      </c>
      <c r="H463" s="387">
        <v>0</v>
      </c>
      <c r="I463" s="387">
        <v>0</v>
      </c>
      <c r="J463" s="387">
        <v>0</v>
      </c>
      <c r="K463" s="387">
        <v>0</v>
      </c>
      <c r="L463" s="387">
        <v>0</v>
      </c>
      <c r="M463" s="387">
        <v>0</v>
      </c>
      <c r="N463" s="387">
        <v>0</v>
      </c>
      <c r="O463" s="387">
        <v>0</v>
      </c>
      <c r="P463" s="397">
        <f t="shared" si="140"/>
        <v>0</v>
      </c>
      <c r="Q463" s="397">
        <f t="shared" si="141"/>
        <v>0</v>
      </c>
    </row>
    <row r="464" spans="1:89" s="301" customFormat="1" ht="47.25">
      <c r="A464" s="138" t="s">
        <v>749</v>
      </c>
      <c r="B464" s="285" t="s">
        <v>1138</v>
      </c>
      <c r="C464" s="316" t="s">
        <v>748</v>
      </c>
      <c r="D464" s="387">
        <v>0</v>
      </c>
      <c r="E464" s="387">
        <v>0</v>
      </c>
      <c r="F464" s="387">
        <v>0</v>
      </c>
      <c r="G464" s="387">
        <v>0</v>
      </c>
      <c r="H464" s="387">
        <v>0</v>
      </c>
      <c r="I464" s="387">
        <v>0</v>
      </c>
      <c r="J464" s="387">
        <v>0</v>
      </c>
      <c r="K464" s="387">
        <v>0</v>
      </c>
      <c r="L464" s="387">
        <v>0</v>
      </c>
      <c r="M464" s="387">
        <v>0</v>
      </c>
      <c r="N464" s="387">
        <v>0</v>
      </c>
      <c r="O464" s="387">
        <v>0</v>
      </c>
      <c r="P464" s="397">
        <f t="shared" si="140"/>
        <v>0</v>
      </c>
      <c r="Q464" s="397">
        <f t="shared" si="141"/>
        <v>0</v>
      </c>
      <c r="R464" s="291"/>
      <c r="S464" s="291"/>
      <c r="T464" s="291"/>
      <c r="U464" s="291"/>
      <c r="V464" s="291"/>
      <c r="W464" s="291"/>
      <c r="X464" s="291"/>
      <c r="Y464" s="291"/>
      <c r="Z464" s="291"/>
      <c r="AA464" s="291"/>
      <c r="AB464" s="291"/>
      <c r="AC464" s="291"/>
      <c r="AD464" s="291"/>
      <c r="AE464" s="291"/>
      <c r="AF464" s="291"/>
      <c r="AG464" s="291"/>
      <c r="AH464" s="291"/>
      <c r="AI464" s="291"/>
      <c r="AJ464" s="291"/>
      <c r="AK464" s="291"/>
      <c r="AL464" s="291"/>
      <c r="AM464" s="291"/>
      <c r="AN464" s="291"/>
      <c r="AO464" s="291"/>
      <c r="AP464" s="291"/>
      <c r="AQ464" s="291"/>
      <c r="AR464" s="291"/>
      <c r="AS464" s="291"/>
      <c r="AT464" s="291"/>
      <c r="AU464" s="291"/>
      <c r="AV464" s="291"/>
      <c r="AW464" s="291"/>
      <c r="AX464" s="291"/>
      <c r="AY464" s="291"/>
      <c r="AZ464" s="291"/>
      <c r="BA464" s="291"/>
      <c r="BB464" s="291"/>
      <c r="BC464" s="291"/>
      <c r="BD464" s="291"/>
      <c r="BE464" s="291"/>
      <c r="BF464" s="291"/>
      <c r="BG464" s="291"/>
      <c r="BH464" s="291"/>
      <c r="BI464" s="291"/>
      <c r="BJ464" s="291"/>
      <c r="BK464" s="291"/>
      <c r="BL464" s="291"/>
      <c r="BM464" s="291"/>
      <c r="BN464" s="291"/>
      <c r="BO464" s="291"/>
      <c r="BP464" s="291"/>
      <c r="BQ464" s="291"/>
      <c r="BR464" s="291"/>
      <c r="BS464" s="291"/>
      <c r="BT464" s="291"/>
      <c r="BU464" s="291"/>
      <c r="BV464" s="291"/>
      <c r="BW464" s="291"/>
      <c r="BX464" s="291"/>
      <c r="BY464" s="291"/>
      <c r="BZ464" s="291"/>
      <c r="CA464" s="291"/>
      <c r="CB464" s="291"/>
      <c r="CC464" s="291"/>
      <c r="CD464" s="291"/>
      <c r="CE464" s="291"/>
      <c r="CF464" s="291"/>
      <c r="CG464" s="291"/>
      <c r="CH464" s="291"/>
      <c r="CI464" s="291"/>
      <c r="CJ464" s="291"/>
      <c r="CK464" s="291"/>
    </row>
    <row r="465" spans="1:4">
      <c r="A465" s="362"/>
      <c r="C465" s="290"/>
      <c r="D465" s="290"/>
    </row>
    <row r="466" spans="1:4">
      <c r="A466" s="362"/>
      <c r="C466" s="290"/>
      <c r="D466" s="290"/>
    </row>
    <row r="467" spans="1:4">
      <c r="A467" s="362"/>
      <c r="C467" s="290"/>
      <c r="D467" s="290"/>
    </row>
    <row r="468" spans="1:4">
      <c r="A468" s="362"/>
      <c r="C468" s="290"/>
      <c r="D468" s="290"/>
    </row>
    <row r="469" spans="1:4">
      <c r="A469" s="362"/>
      <c r="C469" s="290"/>
      <c r="D469" s="290"/>
    </row>
    <row r="470" spans="1:4">
      <c r="A470" s="362"/>
      <c r="C470" s="290"/>
      <c r="D470" s="290"/>
    </row>
    <row r="471" spans="1:4">
      <c r="A471" s="362"/>
      <c r="C471" s="290"/>
      <c r="D471" s="290"/>
    </row>
    <row r="472" spans="1:4">
      <c r="A472" s="362"/>
      <c r="C472" s="290"/>
      <c r="D472" s="290"/>
    </row>
    <row r="473" spans="1:4">
      <c r="A473" s="362"/>
      <c r="C473" s="290"/>
      <c r="D473" s="290"/>
    </row>
    <row r="474" spans="1:4">
      <c r="A474" s="362"/>
      <c r="C474" s="290"/>
      <c r="D474" s="290"/>
    </row>
    <row r="475" spans="1:4">
      <c r="A475" s="362"/>
      <c r="C475" s="290"/>
      <c r="D475" s="290"/>
    </row>
    <row r="476" spans="1:4">
      <c r="A476" s="362"/>
      <c r="C476" s="290"/>
      <c r="D476" s="290"/>
    </row>
    <row r="477" spans="1:4">
      <c r="A477" s="362"/>
      <c r="C477" s="290"/>
      <c r="D477" s="290"/>
    </row>
    <row r="478" spans="1:4">
      <c r="A478" s="362"/>
      <c r="C478" s="290"/>
      <c r="D478" s="290"/>
    </row>
    <row r="479" spans="1:4">
      <c r="A479" s="362"/>
      <c r="C479" s="290"/>
      <c r="D479" s="290"/>
    </row>
    <row r="480" spans="1:4">
      <c r="A480" s="362"/>
      <c r="C480" s="290"/>
      <c r="D480" s="290"/>
    </row>
    <row r="481" spans="1:4">
      <c r="A481" s="362"/>
      <c r="C481" s="290"/>
      <c r="D481" s="290"/>
    </row>
    <row r="482" spans="1:4">
      <c r="A482" s="362"/>
      <c r="C482" s="290"/>
      <c r="D482" s="290"/>
    </row>
    <row r="483" spans="1:4">
      <c r="A483" s="362"/>
      <c r="C483" s="290"/>
      <c r="D483" s="290"/>
    </row>
    <row r="484" spans="1:4">
      <c r="A484" s="362"/>
      <c r="C484" s="290"/>
      <c r="D484" s="290"/>
    </row>
    <row r="485" spans="1:4">
      <c r="A485" s="362"/>
      <c r="C485" s="290"/>
      <c r="D485" s="290"/>
    </row>
    <row r="486" spans="1:4">
      <c r="A486" s="362"/>
      <c r="C486" s="290"/>
      <c r="D486" s="290"/>
    </row>
    <row r="487" spans="1:4">
      <c r="A487" s="362"/>
      <c r="C487" s="290"/>
      <c r="D487" s="290"/>
    </row>
    <row r="488" spans="1:4">
      <c r="A488" s="362"/>
      <c r="C488" s="290"/>
      <c r="D488" s="290"/>
    </row>
    <row r="489" spans="1:4">
      <c r="A489" s="362"/>
      <c r="C489" s="290"/>
      <c r="D489" s="290"/>
    </row>
    <row r="490" spans="1:4">
      <c r="A490" s="362"/>
      <c r="C490" s="290"/>
      <c r="D490" s="290"/>
    </row>
    <row r="491" spans="1:4">
      <c r="A491" s="362"/>
      <c r="C491" s="290"/>
      <c r="D491" s="290"/>
    </row>
    <row r="492" spans="1:4">
      <c r="A492" s="362"/>
      <c r="C492" s="290"/>
      <c r="D492" s="290"/>
    </row>
    <row r="493" spans="1:4">
      <c r="A493" s="362"/>
      <c r="C493" s="290"/>
      <c r="D493" s="290"/>
    </row>
    <row r="494" spans="1:4">
      <c r="A494" s="362"/>
      <c r="C494" s="290"/>
      <c r="D494" s="290"/>
    </row>
    <row r="495" spans="1:4">
      <c r="A495" s="362"/>
      <c r="C495" s="290"/>
      <c r="D495" s="290"/>
    </row>
    <row r="496" spans="1:4">
      <c r="A496" s="362"/>
      <c r="C496" s="290"/>
      <c r="D496" s="290"/>
    </row>
    <row r="497" spans="1:4">
      <c r="A497" s="362"/>
      <c r="C497" s="290"/>
      <c r="D497" s="290"/>
    </row>
    <row r="498" spans="1:4">
      <c r="A498" s="362"/>
      <c r="C498" s="290"/>
      <c r="D498" s="290"/>
    </row>
    <row r="499" spans="1:4">
      <c r="A499" s="362"/>
      <c r="C499" s="290"/>
      <c r="D499" s="290"/>
    </row>
    <row r="500" spans="1:4">
      <c r="A500" s="362"/>
      <c r="C500" s="290"/>
      <c r="D500" s="290"/>
    </row>
    <row r="501" spans="1:4">
      <c r="A501" s="362"/>
      <c r="C501" s="290"/>
      <c r="D501" s="290"/>
    </row>
    <row r="502" spans="1:4">
      <c r="A502" s="362"/>
      <c r="C502" s="290"/>
      <c r="D502" s="290"/>
    </row>
    <row r="503" spans="1:4">
      <c r="A503" s="362"/>
      <c r="C503" s="290"/>
      <c r="D503" s="290"/>
    </row>
    <row r="504" spans="1:4">
      <c r="A504" s="362"/>
      <c r="C504" s="290"/>
      <c r="D504" s="290"/>
    </row>
    <row r="505" spans="1:4">
      <c r="A505" s="362"/>
      <c r="C505" s="290"/>
      <c r="D505" s="290"/>
    </row>
    <row r="506" spans="1:4">
      <c r="A506" s="362"/>
      <c r="C506" s="290"/>
      <c r="D506" s="290"/>
    </row>
    <row r="507" spans="1:4">
      <c r="A507" s="362"/>
      <c r="C507" s="290"/>
      <c r="D507" s="290"/>
    </row>
    <row r="508" spans="1:4">
      <c r="A508" s="362"/>
      <c r="C508" s="290"/>
      <c r="D508" s="290"/>
    </row>
    <row r="509" spans="1:4">
      <c r="A509" s="362"/>
      <c r="C509" s="290"/>
      <c r="D509" s="290"/>
    </row>
    <row r="510" spans="1:4">
      <c r="A510" s="362"/>
      <c r="C510" s="290"/>
      <c r="D510" s="290"/>
    </row>
    <row r="511" spans="1:4">
      <c r="A511" s="362"/>
      <c r="C511" s="290"/>
      <c r="D511" s="290"/>
    </row>
    <row r="512" spans="1:4">
      <c r="A512" s="362"/>
      <c r="C512" s="290"/>
      <c r="D512" s="290"/>
    </row>
    <row r="513" spans="1:4">
      <c r="A513" s="362"/>
      <c r="C513" s="290"/>
      <c r="D513" s="290"/>
    </row>
    <row r="514" spans="1:4">
      <c r="A514" s="362"/>
      <c r="C514" s="290"/>
      <c r="D514" s="290"/>
    </row>
    <row r="515" spans="1:4">
      <c r="A515" s="362"/>
      <c r="C515" s="290"/>
      <c r="D515" s="290"/>
    </row>
    <row r="516" spans="1:4">
      <c r="A516" s="362"/>
      <c r="C516" s="290"/>
      <c r="D516" s="290"/>
    </row>
    <row r="517" spans="1:4">
      <c r="A517" s="362"/>
      <c r="C517" s="290"/>
      <c r="D517" s="290"/>
    </row>
    <row r="518" spans="1:4">
      <c r="A518" s="362"/>
      <c r="C518" s="290"/>
      <c r="D518" s="290"/>
    </row>
    <row r="519" spans="1:4">
      <c r="A519" s="362"/>
      <c r="C519" s="290"/>
      <c r="D519" s="290"/>
    </row>
    <row r="520" spans="1:4">
      <c r="A520" s="362"/>
      <c r="C520" s="290"/>
      <c r="D520" s="290"/>
    </row>
    <row r="521" spans="1:4">
      <c r="A521" s="362"/>
      <c r="C521" s="290"/>
      <c r="D521" s="290"/>
    </row>
    <row r="522" spans="1:4">
      <c r="A522" s="362"/>
      <c r="C522" s="290"/>
      <c r="D522" s="290"/>
    </row>
    <row r="523" spans="1:4">
      <c r="A523" s="362"/>
      <c r="C523" s="290"/>
      <c r="D523" s="290"/>
    </row>
    <row r="524" spans="1:4">
      <c r="A524" s="362"/>
      <c r="C524" s="290"/>
      <c r="D524" s="290"/>
    </row>
    <row r="525" spans="1:4">
      <c r="A525" s="362"/>
      <c r="C525" s="290"/>
      <c r="D525" s="290"/>
    </row>
    <row r="526" spans="1:4">
      <c r="A526" s="362"/>
      <c r="C526" s="290"/>
      <c r="D526" s="290"/>
    </row>
    <row r="527" spans="1:4">
      <c r="A527" s="362"/>
      <c r="C527" s="290"/>
      <c r="D527" s="290"/>
    </row>
    <row r="528" spans="1:4">
      <c r="A528" s="362"/>
      <c r="C528" s="290"/>
      <c r="D528" s="290"/>
    </row>
    <row r="529" spans="1:4">
      <c r="A529" s="362"/>
      <c r="C529" s="290"/>
      <c r="D529" s="290"/>
    </row>
    <row r="530" spans="1:4">
      <c r="A530" s="362"/>
      <c r="C530" s="290"/>
      <c r="D530" s="290"/>
    </row>
    <row r="531" spans="1:4">
      <c r="A531" s="362"/>
      <c r="C531" s="290"/>
      <c r="D531" s="290"/>
    </row>
    <row r="532" spans="1:4">
      <c r="A532" s="362"/>
      <c r="C532" s="290"/>
      <c r="D532" s="290"/>
    </row>
    <row r="533" spans="1:4">
      <c r="A533" s="362"/>
      <c r="C533" s="290"/>
      <c r="D533" s="290"/>
    </row>
    <row r="534" spans="1:4">
      <c r="A534" s="362"/>
      <c r="C534" s="290"/>
      <c r="D534" s="290"/>
    </row>
    <row r="535" spans="1:4">
      <c r="A535" s="362"/>
      <c r="C535" s="290"/>
      <c r="D535" s="290"/>
    </row>
    <row r="536" spans="1:4">
      <c r="A536" s="362"/>
      <c r="C536" s="290"/>
      <c r="D536" s="290"/>
    </row>
    <row r="537" spans="1:4">
      <c r="A537" s="362"/>
      <c r="C537" s="290"/>
      <c r="D537" s="290"/>
    </row>
    <row r="538" spans="1:4">
      <c r="A538" s="362"/>
      <c r="C538" s="290"/>
      <c r="D538" s="290"/>
    </row>
    <row r="539" spans="1:4">
      <c r="A539" s="362"/>
      <c r="C539" s="290"/>
      <c r="D539" s="290"/>
    </row>
    <row r="540" spans="1:4">
      <c r="A540" s="362"/>
      <c r="C540" s="290"/>
      <c r="D540" s="290"/>
    </row>
    <row r="541" spans="1:4">
      <c r="A541" s="362"/>
      <c r="C541" s="290"/>
      <c r="D541" s="290"/>
    </row>
    <row r="542" spans="1:4">
      <c r="A542" s="362"/>
      <c r="C542" s="290"/>
      <c r="D542" s="290"/>
    </row>
    <row r="543" spans="1:4">
      <c r="A543" s="362"/>
      <c r="C543" s="290"/>
      <c r="D543" s="290"/>
    </row>
    <row r="544" spans="1:4">
      <c r="A544" s="362"/>
      <c r="C544" s="290"/>
      <c r="D544" s="290"/>
    </row>
    <row r="545" spans="1:4">
      <c r="A545" s="362"/>
      <c r="C545" s="290"/>
      <c r="D545" s="290"/>
    </row>
    <row r="546" spans="1:4">
      <c r="A546" s="362"/>
      <c r="C546" s="290"/>
      <c r="D546" s="290"/>
    </row>
    <row r="547" spans="1:4">
      <c r="A547" s="362"/>
      <c r="C547" s="290"/>
      <c r="D547" s="290"/>
    </row>
    <row r="548" spans="1:4">
      <c r="A548" s="362"/>
      <c r="C548" s="290"/>
      <c r="D548" s="290"/>
    </row>
    <row r="549" spans="1:4">
      <c r="A549" s="362"/>
      <c r="C549" s="290"/>
      <c r="D549" s="290"/>
    </row>
    <row r="550" spans="1:4">
      <c r="A550" s="362"/>
      <c r="C550" s="290"/>
      <c r="D550" s="290"/>
    </row>
    <row r="551" spans="1:4">
      <c r="A551" s="362"/>
      <c r="C551" s="290"/>
      <c r="D551" s="290"/>
    </row>
    <row r="552" spans="1:4">
      <c r="A552" s="362"/>
      <c r="C552" s="290"/>
      <c r="D552" s="290"/>
    </row>
    <row r="553" spans="1:4">
      <c r="A553" s="362"/>
      <c r="C553" s="290"/>
      <c r="D553" s="290"/>
    </row>
    <row r="554" spans="1:4">
      <c r="A554" s="362"/>
      <c r="C554" s="290"/>
      <c r="D554" s="290"/>
    </row>
    <row r="555" spans="1:4">
      <c r="A555" s="362"/>
      <c r="C555" s="290"/>
      <c r="D555" s="290"/>
    </row>
    <row r="556" spans="1:4">
      <c r="A556" s="362"/>
      <c r="C556" s="290"/>
      <c r="D556" s="290"/>
    </row>
    <row r="557" spans="1:4">
      <c r="A557" s="362"/>
      <c r="C557" s="290"/>
      <c r="D557" s="290"/>
    </row>
    <row r="558" spans="1:4">
      <c r="A558" s="362"/>
      <c r="C558" s="290"/>
      <c r="D558" s="290"/>
    </row>
    <row r="559" spans="1:4">
      <c r="A559" s="362"/>
      <c r="C559" s="290"/>
      <c r="D559" s="290"/>
    </row>
    <row r="560" spans="1:4">
      <c r="A560" s="362"/>
      <c r="C560" s="290"/>
      <c r="D560" s="290"/>
    </row>
    <row r="561" spans="1:4">
      <c r="A561" s="362"/>
      <c r="C561" s="290"/>
      <c r="D561" s="290"/>
    </row>
    <row r="562" spans="1:4">
      <c r="A562" s="362"/>
      <c r="C562" s="290"/>
      <c r="D562" s="290"/>
    </row>
    <row r="563" spans="1:4">
      <c r="A563" s="362"/>
      <c r="C563" s="290"/>
      <c r="D563" s="290"/>
    </row>
    <row r="564" spans="1:4">
      <c r="A564" s="362"/>
      <c r="C564" s="290"/>
      <c r="D564" s="290"/>
    </row>
    <row r="565" spans="1:4">
      <c r="A565" s="362"/>
      <c r="C565" s="290"/>
      <c r="D565" s="290"/>
    </row>
    <row r="566" spans="1:4">
      <c r="A566" s="362"/>
      <c r="C566" s="290"/>
      <c r="D566" s="290"/>
    </row>
  </sheetData>
  <mergeCells count="31">
    <mergeCell ref="A326:Q326"/>
    <mergeCell ref="C14:C15"/>
    <mergeCell ref="F14:G14"/>
    <mergeCell ref="H14:I14"/>
    <mergeCell ref="J14:K14"/>
    <mergeCell ref="L14:M14"/>
    <mergeCell ref="A14:A15"/>
    <mergeCell ref="B14:B15"/>
    <mergeCell ref="A1:Q2"/>
    <mergeCell ref="A13:Q13"/>
    <mergeCell ref="P14:Q14"/>
    <mergeCell ref="A17:Q17"/>
    <mergeCell ref="A173:Q173"/>
    <mergeCell ref="A4:Q4"/>
    <mergeCell ref="A5:Q5"/>
    <mergeCell ref="A6:Q6"/>
    <mergeCell ref="A7:Q7"/>
    <mergeCell ref="A9:Q9"/>
    <mergeCell ref="A10:Q10"/>
    <mergeCell ref="N14:O14"/>
    <mergeCell ref="A381:B381"/>
    <mergeCell ref="A376:Q377"/>
    <mergeCell ref="A378:A379"/>
    <mergeCell ref="B378:B379"/>
    <mergeCell ref="C378:C379"/>
    <mergeCell ref="F378:G378"/>
    <mergeCell ref="H378:I378"/>
    <mergeCell ref="J378:K378"/>
    <mergeCell ref="L378:M378"/>
    <mergeCell ref="P378:Q378"/>
    <mergeCell ref="N378:O378"/>
  </mergeCells>
  <phoneticPr fontId="43" type="noConversion"/>
  <pageMargins left="0.31496062992125984" right="0.31496062992125984" top="0.35433070866141736" bottom="0.35433070866141736" header="0.31496062992125984" footer="0.31496062992125984"/>
  <pageSetup paperSize="8" scale="41" fitToHeight="5" orientation="landscape" r:id="rId1"/>
  <rowBreaks count="3" manualBreakCount="3">
    <brk id="127" max="15" man="1"/>
    <brk id="249" max="15" man="1"/>
    <brk id="36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kazakova-ii</cp:lastModifiedBy>
  <cp:lastPrinted>2024-04-09T09:53:55Z</cp:lastPrinted>
  <dcterms:created xsi:type="dcterms:W3CDTF">2015-09-16T07:43:55Z</dcterms:created>
  <dcterms:modified xsi:type="dcterms:W3CDTF">2024-04-18T02:08:18Z</dcterms:modified>
</cp:coreProperties>
</file>