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oek.local\Shares\files\14 Управление тарифного регулирования\07 Папки пользователей\ПРОГРАММЫ\Инвестиционная программа\3. Новосибирск\2023\Новосибирск ИПР 2022-2026 КОРРЕКТ\НА ОТПРАВКУ\Паспорта 2023\"/>
    </mc:Choice>
  </mc:AlternateContent>
  <xr:revisionPtr revIDLastSave="0" documentId="13_ncr:1_{F245802D-1281-4090-939C-5AF157486410}" xr6:coauthVersionLast="47" xr6:coauthVersionMax="47" xr10:uidLastSave="{00000000-0000-0000-0000-000000000000}"/>
  <bookViews>
    <workbookView xWindow="-120" yWindow="-120" windowWidth="29040" windowHeight="15840" tabRatio="942"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23" r:id="rId9"/>
    <sheet name="6.2. Паспорт фин осв ввод" sheetId="24"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график'!$A$1:$P$46</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54" i="24" l="1"/>
  <c r="Z52" i="24"/>
  <c r="Z45" i="24"/>
  <c r="Z37" i="24"/>
  <c r="Z32" i="24"/>
  <c r="Z33" i="24"/>
  <c r="Z31" i="24"/>
  <c r="Z30" i="24"/>
  <c r="L36" i="23"/>
  <c r="L25" i="23"/>
  <c r="H42" i="23"/>
  <c r="J36" i="23"/>
  <c r="J25" i="23"/>
  <c r="X54" i="24"/>
  <c r="X52" i="24"/>
  <c r="AB52" i="24"/>
  <c r="X45" i="24"/>
  <c r="X37" i="24"/>
  <c r="Z27" i="24"/>
  <c r="X27" i="24"/>
  <c r="X30" i="24"/>
  <c r="X32" i="24"/>
  <c r="X33" i="24"/>
  <c r="X31" i="24"/>
  <c r="C33" i="24"/>
  <c r="C32" i="24"/>
  <c r="C31" i="24"/>
  <c r="B26" i="22" l="1"/>
  <c r="B22" i="10"/>
  <c r="A5" i="7"/>
  <c r="A4" i="24" l="1"/>
  <c r="A5" i="23"/>
  <c r="I25" i="23" l="1"/>
  <c r="AB45" i="24"/>
  <c r="E45" i="24"/>
  <c r="AB37" i="24"/>
  <c r="E37" i="24"/>
  <c r="I36" i="23"/>
  <c r="K25" i="23"/>
  <c r="K36" i="23" l="1"/>
  <c r="B24" i="22"/>
  <c r="AB33" i="24"/>
  <c r="E33" i="24"/>
  <c r="E32" i="24"/>
  <c r="AB32" i="24"/>
  <c r="AB31" i="24"/>
  <c r="E31" i="24"/>
  <c r="B25" i="22" l="1"/>
  <c r="B22" i="22"/>
  <c r="A15" i="22"/>
  <c r="A12" i="22"/>
  <c r="A15" i="5"/>
  <c r="A12" i="5"/>
  <c r="A11" i="24"/>
  <c r="A14" i="24"/>
  <c r="A15" i="23"/>
  <c r="A12" i="23"/>
  <c r="A15" i="19"/>
  <c r="A12" i="19"/>
  <c r="A15" i="10"/>
  <c r="A12" i="10"/>
  <c r="A14" i="17"/>
  <c r="A11" i="17"/>
  <c r="A15" i="6"/>
  <c r="A12" i="6"/>
  <c r="A14" i="12"/>
  <c r="A11" i="12"/>
  <c r="A13" i="13"/>
  <c r="A13" i="14" s="1"/>
  <c r="A16" i="13"/>
  <c r="A16" i="14" s="1"/>
  <c r="E30" i="24"/>
  <c r="C30" i="24"/>
  <c r="C49" i="7" s="1"/>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C52" i="24" l="1"/>
  <c r="C27" i="24"/>
  <c r="AB30" i="24"/>
  <c r="E52" i="24" l="1"/>
  <c r="E27" i="24"/>
  <c r="AB27" i="24"/>
  <c r="C24" i="24"/>
  <c r="C48" i="7" l="1"/>
  <c r="E24" i="24"/>
  <c r="C25" i="6"/>
  <c r="B27" i="22"/>
  <c r="AB24" i="24"/>
  <c r="A5" i="22" l="1"/>
  <c r="A5" i="5"/>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<sst xmlns="http://schemas.openxmlformats.org/spreadsheetml/2006/main" count="1091" uniqueCount="511">
  <si>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</si>
  <si>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</si>
  <si>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</si>
  <si>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</si>
  <si>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</si>
  <si>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</si>
  <si>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</si>
  <si>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</si>
  <si>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</si>
  <si>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</si>
  <si>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</si>
  <si>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</si>
  <si>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</si>
  <si>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</si>
  <si>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</si>
  <si>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</si>
  <si>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</si>
  <si>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</si>
  <si>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</si>
  <si>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</si>
  <si>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</si>
  <si>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</si>
  <si>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</si>
  <si>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</si>
  <si>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</si>
  <si>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</si>
  <si>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</si>
  <si>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</si>
  <si>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</si>
  <si>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</si>
  <si>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</si>
  <si>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</si>
  <si>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</si>
  <si>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</si>
  <si>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</si>
  <si>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</si>
  <si>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</si>
  <si>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</si>
  <si>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</si>
  <si>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</si>
  <si>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</si>
  <si>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</si>
  <si>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</si>
  <si>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</si>
  <si>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</si>
  <si>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</si>
  <si>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</si>
  <si>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</si>
  <si>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</si>
  <si>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</si>
  <si>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</si>
  <si>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</si>
  <si>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</si>
  <si>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</si>
  <si>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</si>
  <si>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</si>
  <si>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</si>
  <si>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</si>
  <si>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</si>
  <si>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</si>
  <si>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</si>
  <si>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</si>
  <si>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</si>
  <si>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</si>
  <si>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</si>
  <si>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</si>
  <si>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</si>
  <si>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</si>
  <si>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</si>
  <si>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</si>
  <si>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</si>
  <si>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</si>
  <si>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</si>
  <si>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</si>
  <si>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</si>
  <si>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</si>
  <si>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</si>
  <si>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</si>
  <si>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</si>
  <si>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</si>
  <si>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</si>
  <si>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</si>
  <si>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</si>
  <si>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</si>
  <si>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</si>
  <si>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</si>
  <si>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</si>
  <si>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</si>
  <si>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</si>
  <si>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</si>
  <si>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</si>
  <si>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</si>
  <si>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</si>
  <si>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</si>
  <si>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</si>
  <si>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</si>
  <si>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</si>
  <si>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</si>
  <si>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</si>
  <si>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</si>
  <si>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</si>
  <si>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</si>
  <si>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</si>
  <si>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</si>
  <si>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</si>
  <si>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</si>
  <si>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</si>
  <si>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</si>
  <si>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</si>
  <si>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</si>
  <si>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</si>
  <si>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</si>
  <si>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</si>
  <si>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</si>
  <si>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</si>
  <si>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</si>
  <si>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</si>
  <si>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</si>
  <si>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</si>
  <si>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</si>
  <si>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</si>
  <si>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</si>
  <si>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</si>
  <si>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</si>
  <si>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</si>
  <si>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</si>
  <si>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</si>
  <si>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</si>
  <si>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</si>
  <si>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</si>
  <si>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</si>
  <si>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</si>
  <si>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</si>
  <si>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</si>
  <si>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</si>
  <si>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</si>
  <si>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</si>
  <si>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</si>
  <si>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</si>
  <si>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</si>
  <si>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</si>
  <si>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</si>
  <si>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</si>
  <si>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</si>
  <si>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</si>
  <si>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</si>
  <si>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</si>
  <si>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</si>
  <si>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</si>
  <si>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</si>
  <si>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</si>
  <si>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</si>
  <si>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</si>
  <si>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</si>
  <si>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</si>
  <si>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</si>
  <si>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</si>
  <si>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</si>
  <si>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</si>
  <si>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</si>
  <si>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</si>
  <si>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</si>
  <si>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</si>
  <si>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</si>
  <si>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</si>
  <si>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</si>
  <si>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</si>
  <si>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</si>
  <si>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</si>
  <si>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</si>
  <si>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</si>
  <si>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</si>
  <si>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</si>
  <si>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</si>
  <si>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</si>
  <si>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</si>
  <si>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</si>
  <si>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</si>
  <si>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</si>
  <si>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</si>
  <si>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</si>
  <si>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</si>
  <si>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</si>
  <si>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</si>
  <si>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</si>
  <si>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</si>
  <si>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</si>
  <si>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</si>
  <si>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</si>
  <si>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</si>
  <si>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</si>
  <si>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</si>
  <si>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Пусконаладочные работы</t>
  </si>
  <si>
    <t>Разработка рабочей документации</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</si>
  <si>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</si>
  <si>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</si>
  <si>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</si>
  <si>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</si>
  <si>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</si>
  <si>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</si>
  <si>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</si>
  <si>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</si>
  <si>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</si>
  <si>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</si>
  <si>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</si>
  <si>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</si>
  <si>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</si>
  <si>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</si>
  <si>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</si>
  <si>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</si>
  <si>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</si>
  <si>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</si>
  <si>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</si>
  <si>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</si>
  <si>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</si>
  <si>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</si>
  <si>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</si>
  <si>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</si>
  <si>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</si>
  <si>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</si>
  <si>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</si>
  <si>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</si>
  <si>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</si>
  <si>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</si>
  <si>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</si>
  <si>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</si>
  <si>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</si>
  <si>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</si>
  <si>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</si>
  <si>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</si>
  <si>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</si>
  <si>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</si>
  <si>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</si>
  <si>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</si>
  <si>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</si>
  <si>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</si>
  <si>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</si>
  <si>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</si>
  <si>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</si>
  <si>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</si>
  <si>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</si>
  <si>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</si>
  <si>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</si>
  <si>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</si>
  <si>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</si>
  <si>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</si>
  <si>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</si>
  <si>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</si>
  <si>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</si>
  <si>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</si>
  <si>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</si>
  <si>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</si>
  <si>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</si>
  <si>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</si>
  <si>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</si>
  <si>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</si>
  <si>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</si>
  <si>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</si>
  <si>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</si>
  <si>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</si>
  <si>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</si>
  <si>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</si>
  <si>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</si>
  <si>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</si>
  <si>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</si>
  <si>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</si>
  <si>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</si>
  <si>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</si>
  <si>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</si>
  <si>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</si>
  <si>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</si>
  <si>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</si>
  <si>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</si>
  <si>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</si>
  <si>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</si>
  <si>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</si>
  <si>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</si>
  <si>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</si>
  <si>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</si>
  <si>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</si>
  <si>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</si>
  <si>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</si>
  <si>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</si>
  <si>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</si>
  <si>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</si>
  <si>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</si>
  <si>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</si>
  <si>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</si>
  <si>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</si>
  <si>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</si>
  <si>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</si>
  <si>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</si>
  <si>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</si>
  <si>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</si>
  <si>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</si>
  <si>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</si>
  <si>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</si>
  <si>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</si>
  <si>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</si>
  <si>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</si>
  <si>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</si>
  <si>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</si>
  <si>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</si>
  <si>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</si>
  <si>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</si>
  <si>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</si>
  <si>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</si>
  <si>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</si>
  <si>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</si>
  <si>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</si>
  <si>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</si>
  <si>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</si>
  <si>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</si>
  <si>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</si>
  <si>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</si>
  <si>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</si>
  <si>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</si>
  <si>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</si>
  <si>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</si>
  <si>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</si>
  <si>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</si>
  <si>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</si>
  <si>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</si>
  <si>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</si>
  <si>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</si>
  <si>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</si>
  <si>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</si>
  <si>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</si>
  <si>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</si>
  <si>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</si>
  <si>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</si>
  <si>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</si>
  <si>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</si>
  <si>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</si>
  <si>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</si>
  <si>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</si>
  <si>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</si>
  <si>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</si>
  <si>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</si>
  <si>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</si>
  <si>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</si>
  <si>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</si>
  <si>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</si>
  <si>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</si>
  <si>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</si>
  <si>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</si>
  <si>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</si>
  <si>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</si>
  <si>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</si>
  <si>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</si>
  <si>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</si>
  <si>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</si>
  <si>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</si>
  <si>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</si>
  <si>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</si>
  <si>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</si>
  <si>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</si>
  <si>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</si>
  <si>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</si>
  <si>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</si>
  <si>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</si>
  <si>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</si>
  <si>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</si>
  <si>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</si>
  <si>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</si>
  <si>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</si>
  <si>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</si>
  <si>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</si>
  <si>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</si>
  <si>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</si>
  <si>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</si>
  <si>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</si>
  <si>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</si>
  <si>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</si>
  <si>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</si>
  <si>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</si>
  <si>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</si>
  <si>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</si>
  <si>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</si>
  <si>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</si>
  <si>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Тип линии</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</si>
  <si>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</si>
  <si>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</si>
  <si>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</si>
  <si>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</si>
  <si>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</si>
  <si>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</si>
  <si>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</si>
  <si>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</si>
  <si>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</si>
  <si>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22</t>
  </si>
  <si>
    <t>24</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</si>
  <si>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</si>
  <si>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</si>
  <si>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</si>
  <si>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</si>
  <si>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</si>
  <si>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</si>
  <si>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</si>
  <si>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</si>
  <si>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</si>
  <si>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</si>
  <si>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</si>
  <si>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</si>
  <si>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Номинальная мощность, МВ•А, Мвар</t>
  </si>
  <si>
    <t xml:space="preserve">        (фирменное наименование субъекта электроэнергетики)</t>
  </si>
  <si>
    <t>Техническое перевооружение и реконструкция</t>
  </si>
  <si>
    <t>Резервирование земель не требуется</t>
  </si>
  <si>
    <t>Наличие решения об изъятии земельных участков для государственных или муниципальных нужд</t>
  </si>
  <si>
    <t>Изъятие земельных участков не требуется</t>
  </si>
  <si>
    <t>―</t>
  </si>
  <si>
    <t>Проектирование</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</si>
  <si>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</si>
  <si>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</si>
  <si>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</si>
  <si>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</si>
  <si>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</si>
  <si>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</si>
  <si>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2"/>
        <color theme="1"/>
        <rFont val="Times New Roman"/>
        <family val="1"/>
        <charset val="204"/>
      </rPr>
      <t>ИП</t>
    </r>
    <r>
      <rPr>
        <sz val="12"/>
        <color theme="1"/>
        <rFont val="Times New Roman"/>
        <family val="1"/>
        <charset val="204"/>
      </rPr>
      <t xml:space="preserve">)
</t>
    </r>
  </si>
  <si>
    <r>
      <t>S</t>
    </r>
    <r>
      <rPr>
        <vertAlign val="superscript"/>
        <sz val="12"/>
        <color theme="1"/>
        <rFont val="Times New Roman"/>
        <family val="1"/>
        <charset val="204"/>
      </rPr>
      <t>Год</t>
    </r>
    <r>
      <rPr>
        <sz val="12"/>
        <color theme="1"/>
        <rFont val="Times New Roman"/>
        <family val="1"/>
        <charset val="204"/>
      </rPr>
      <t>Ti·Ni</t>
    </r>
  </si>
  <si>
    <r>
      <t>S</t>
    </r>
    <r>
      <rPr>
        <vertAlign val="superscript"/>
        <sz val="12"/>
        <color theme="1"/>
        <rFont val="Times New Roman"/>
        <family val="1"/>
        <charset val="204"/>
      </rPr>
      <t>Год</t>
    </r>
    <r>
      <rPr>
        <sz val="12"/>
        <color theme="1"/>
        <rFont val="Times New Roman"/>
        <family val="1"/>
        <charset val="204"/>
      </rPr>
      <t>Ti</t>
    </r>
  </si>
  <si>
    <r>
      <t>S</t>
    </r>
    <r>
      <rPr>
        <vertAlign val="superscript"/>
        <sz val="12"/>
        <color theme="1"/>
        <rFont val="Times New Roman"/>
        <family val="1"/>
        <charset val="204"/>
      </rPr>
      <t>Год</t>
    </r>
    <r>
      <rPr>
        <sz val="12"/>
        <color theme="1"/>
        <rFont val="Times New Roman"/>
        <family val="1"/>
        <charset val="204"/>
      </rPr>
      <t>Ti/Nt</t>
    </r>
  </si>
  <si>
    <r>
      <t>S</t>
    </r>
    <r>
      <rPr>
        <vertAlign val="superscript"/>
        <sz val="12"/>
        <color theme="1"/>
        <rFont val="Times New Roman"/>
        <family val="1"/>
        <charset val="204"/>
      </rPr>
      <t>Год</t>
    </r>
    <r>
      <rPr>
        <sz val="12"/>
        <color theme="1"/>
        <rFont val="Times New Roman"/>
        <family val="1"/>
        <charset val="204"/>
      </rPr>
      <t>Ti·Ni/Nt</t>
    </r>
  </si>
  <si>
    <r>
      <t>S</t>
    </r>
    <r>
      <rPr>
        <vertAlign val="superscript"/>
        <sz val="12"/>
        <color theme="1"/>
        <rFont val="Times New Roman"/>
        <family val="1"/>
        <charset val="204"/>
      </rPr>
      <t>Год</t>
    </r>
    <r>
      <rPr>
        <sz val="12"/>
        <color theme="1"/>
        <rFont val="Times New Roman"/>
        <family val="1"/>
        <charset val="204"/>
      </rPr>
      <t>Ni/Nt</t>
    </r>
  </si>
  <si>
    <r>
      <t>S</t>
    </r>
    <r>
      <rPr>
        <vertAlign val="superscript"/>
        <sz val="12"/>
        <color theme="1"/>
        <rFont val="Times New Roman"/>
        <family val="1"/>
        <charset val="204"/>
      </rPr>
      <t>Год</t>
    </r>
    <r>
      <rPr>
        <sz val="12"/>
        <color theme="1"/>
        <rFont val="Times New Roman"/>
        <family val="1"/>
        <charset val="204"/>
      </rPr>
      <t>Ti·Pi</t>
    </r>
  </si>
  <si>
    <t>Решения региональных органов исполнительной власти Российской Федерации о согласо-вании инвестиционных программ (для сетевых компаний в соответствии с требованиями Федерального закона «Об электроэнергетике» от 26 марта 2003 года N 35 и Постановления Правительства Российской Федерации от 1 декабря 2009 года N 977)</t>
  </si>
  <si>
    <t>платы за технологическое присоединение</t>
  </si>
  <si>
    <t>Инвестиционный проект направлен на повышение качества и надежности эксплуатации электрических сетей,  снижение технологических и коммерческих потерь при передаче электрической энергии</t>
  </si>
  <si>
    <t>Нет</t>
  </si>
  <si>
    <t>Относится к объектам местного значения</t>
  </si>
  <si>
    <t xml:space="preserve">проектное </t>
  </si>
  <si>
    <t>Сетевая компания</t>
  </si>
  <si>
    <t>Перевод земель или земельных участков из одной категории в другую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</si>
  <si>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</si>
  <si>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Реконструкция</t>
  </si>
  <si>
    <t>Улучшение характеристик оборудования</t>
  </si>
  <si>
    <t>Предпроектный и проектный этап, организационный этап, сетевое строительство (реконструкция) и пусконаладочные работы, испытания и ввод в эксплуатацию</t>
  </si>
  <si>
    <t xml:space="preserve">Повышение качества и надежности эксплуатации электрических сетей
Повышение качества и надежности электроснабжения потребителей
Снижение технологических и коммерческих потерь при передаче электрической энергии </t>
  </si>
  <si>
    <t xml:space="preserve">Объект отсутствует в схеме и программе развития Единой энергетической системы России </t>
  </si>
  <si>
    <t>Объект отсутствует в схеме и программе развития электроэнергетики субъекта Российской Федерации</t>
  </si>
  <si>
    <t>Не отображен</t>
  </si>
  <si>
    <t>Сметная стоимость проекта в ценах января 2000 года в базе ФЕР-2001 с индексацией в цены 1 кв. 2016 года с НДС, млн. руб.</t>
  </si>
  <si>
    <t>Реализация в срок</t>
  </si>
  <si>
    <t>Факторы, препятствующие реализации проекта, отсутсвуют</t>
  </si>
  <si>
    <t>Значительный износ оборудования</t>
  </si>
  <si>
    <t>Новосибирская область</t>
  </si>
  <si>
    <t xml:space="preserve">Уровень напряжения и пропускная способность электрической сети не изменяются                                                                                                                                                                                                                                                                                                                                  </t>
  </si>
  <si>
    <t>-</t>
  </si>
  <si>
    <r>
      <t xml:space="preserve">Раздел 1. Общая информация об инвестиционном проекте
</t>
    </r>
    <r>
      <rPr>
        <sz val="14"/>
        <color theme="1"/>
        <rFont val="Times New Roman"/>
        <family val="1"/>
        <charset val="204"/>
      </rPr>
      <t>(подпункты "а", "б", "и", "к", "л", "н", "о"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</si>
  <si>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Цели (указать укрупненные цели в соответствии с приложением 1 к приказу Минэнерго России от 05.05.2016 N 380)</t>
  </si>
  <si>
    <r>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
</t>
    </r>
    <r>
      <rPr>
        <sz val="14"/>
        <color theme="1"/>
        <rFont val="Times New Roman"/>
        <family val="1"/>
        <charset val="204"/>
      </rPr>
      <t>(подпункты "а", "ж", "з", "м"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</si>
  <si>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6.1. График реализации инвестиционного проекта  
</t>
    </r>
    <r>
      <rPr>
        <sz val="12"/>
        <rFont val="Times New Roman"/>
        <family val="1"/>
        <charset val="204"/>
      </rPr>
      <t>(подпункты "а", "б", "д"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</si>
  <si>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Объем выполнения контрольных этапов, 
МВА/км</t>
  </si>
  <si>
    <t>Объем финансирования основных этапов,
млн рублей (с НДС)</t>
  </si>
  <si>
    <t>Объем освоения основных этапов,
млн рублей  (без НДС)</t>
  </si>
  <si>
    <t>Предложения по корректировке плана</t>
  </si>
  <si>
    <t xml:space="preserve">Предпроектный и проектный этап </t>
  </si>
  <si>
    <t>Получение заявки на ТП</t>
  </si>
  <si>
    <t>Разработка и выдача ТУ на ТП</t>
  </si>
  <si>
    <t xml:space="preserve">Заключение договора на разработку проектной документации    </t>
  </si>
  <si>
    <t>Получение положительного заключения государственной экспертизы на проектную документацию</t>
  </si>
  <si>
    <t xml:space="preserve">Утверждение проектной документации       </t>
  </si>
  <si>
    <t>1.6</t>
  </si>
  <si>
    <t xml:space="preserve">Организационный этап   </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</si>
  <si>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</si>
  <si>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</si>
  <si>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</si>
  <si>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</si>
  <si>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для ЛЭП</t>
  </si>
  <si>
    <t xml:space="preserve">Поставка основного оборудования  </t>
  </si>
  <si>
    <t xml:space="preserve">Монтаж основного оборудования   </t>
  </si>
  <si>
    <t xml:space="preserve">Завершение строительства </t>
  </si>
  <si>
    <t xml:space="preserve">Испытания и ввод в эксплуатацию  </t>
  </si>
  <si>
    <t>Комплексное опробование оборудования</t>
  </si>
  <si>
    <t>Получение разрешения на ввод объекта в  эксплуатацию</t>
  </si>
  <si>
    <t>Ввод в эксплуатацию объекта сетевого строительства</t>
  </si>
  <si>
    <r>
      <t xml:space="preserve">Раздел 6.2. Графики реализации инвестиционного проекта
</t>
    </r>
    <r>
      <rPr>
        <sz val="12"/>
        <rFont val="Times New Roman"/>
        <family val="1"/>
        <charset val="204"/>
      </rPr>
      <t>(подпункты "а", "д"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</si>
  <si>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Год 2019</t>
  </si>
  <si>
    <t>Год 2020</t>
  </si>
  <si>
    <t>Год 2021</t>
  </si>
  <si>
    <t>Год 2022</t>
  </si>
  <si>
    <t>Год 2023</t>
  </si>
  <si>
    <r>
      <t xml:space="preserve">Раздел 3.1 Конкретные результаты реализации инвестиционного проекта 
</t>
    </r>
    <r>
      <rPr>
        <sz val="14"/>
        <color theme="1"/>
        <rFont val="Times New Roman"/>
        <family val="1"/>
        <charset val="204"/>
      </rPr>
      <t>(подпункты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</si>
  <si>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3.2 Конкретные результаты реализации инвестиционного проекта
</t>
    </r>
    <r>
      <rPr>
        <sz val="14"/>
        <color theme="1"/>
        <rFont val="Times New Roman"/>
        <family val="1"/>
        <charset val="204"/>
      </rPr>
      <t xml:space="preserve"> (подпункты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</si>
  <si>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3.3 Планируемые цели, задачи, этапы, сроки и конкретные результаты реализации инвестиционного проекта
</t>
    </r>
    <r>
      <rPr>
        <sz val="14"/>
        <color theme="1"/>
        <rFont val="Times New Roman"/>
        <family val="1"/>
        <charset val="204"/>
      </rPr>
      <t>(подпункты "а", "б",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</si>
  <si>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
</t>
    </r>
    <r>
      <rPr>
        <sz val="12"/>
        <color theme="1"/>
        <rFont val="Times New Roman"/>
        <family val="1"/>
        <charset val="204"/>
      </rPr>
      <t>(подпункты "а", "в", "г"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</si>
  <si>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sz val="14"/>
        <color theme="1"/>
        <rFont val="Times New Roman"/>
        <family val="1"/>
        <charset val="204"/>
      </rPr>
      <t>(подпункты "а",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</si>
  <si>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5. Показатели инвестиционного проекта
</t>
    </r>
    <r>
      <rPr>
        <sz val="14"/>
        <color theme="1"/>
        <rFont val="Times New Roman"/>
        <family val="1"/>
        <charset val="204"/>
      </rPr>
      <t>(подпункты "а", "в"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</si>
  <si>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7. Результаты закупок товаров, работ и услуг, выполненных для целей реализации инвестиционного проекта
</t>
    </r>
    <r>
      <rPr>
        <sz val="11"/>
        <color theme="1"/>
        <rFont val="Times New Roman"/>
        <family val="1"/>
        <charset val="204"/>
      </rPr>
      <t>(подпункты "а", "е"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</si>
  <si>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r>
      <t xml:space="preserve">Раздел 8. Отчет о ходе реализации инвестиционного проекта. Общие сведения о реализации проекта.
</t>
    </r>
    <r>
      <rPr>
        <sz val="11"/>
        <rFont val="Times New Roman"/>
        <family val="1"/>
        <charset val="204"/>
      </rPr>
      <t>(подпункты "а", "е" пункта 11(8) Стандартов раскрытия информации субъектами оптового и розничных рынков электрической энергии, утвержденных постановлением Правительства РФ от 21.01.2004 № 24)</t>
    </r>
  </si>
  <si>
    <t>от «__» _____ 20__ г. №___</t>
  </si>
  <si>
    <t>I_ОЭК_50_53</t>
  </si>
  <si>
    <t>Новосибирская обл., Новосибирский р-он, о.п.Новородниковый, СНТ "Дорстроевец"</t>
  </si>
  <si>
    <t>0,1 МВА</t>
  </si>
  <si>
    <t>Загрузка  ТП-492а по фактически присоединенной мощности (номинальный класс напряжения ниже 35 кВ)</t>
  </si>
  <si>
    <t>В соответствии с п. 135 Основных положений функционирования розничных рынков электрической энергии, утвержденных постановлением Правительства РФ от 04.05.2012 № 442 контрольные замеры проводятся по заданию диспетчерских центров системного оператора. За период 2012-2018 годы Филиал АО «СО ЕЭС» Новосибирской РДУ не направлял соответствующие задания в адрес Филиала ОАО "ОЭК" в Новосибирской области. Контрольные замеры в указанный период в связи с вышеизложенным не производились.</t>
  </si>
  <si>
    <t>Договор об осуществлении технологического присоединения между ОАО "ОЭК" и СНТ "Дорстроевец" не заключался (по состоянию на дату раскрытия информации)</t>
  </si>
  <si>
    <t>Новосибирская обл., Новосибирский р-он, о.п.Новородниковый</t>
  </si>
  <si>
    <t>ТМГ</t>
  </si>
  <si>
    <t xml:space="preserve">Трансформаторная подстанция КТП 100 кВА и Трансформатор ТМГ 100 кВА </t>
  </si>
  <si>
    <t>КТП и трансформатор 100 кВА 10/0,4 кВ в ТП-492а в СНТ "Дорстроевец"</t>
  </si>
  <si>
    <t>Локальная смета №9</t>
  </si>
  <si>
    <t>Трансформаторная подстанция КТП 100 кВА и Трансформатор ТМГ 100 кВА , срок поставки 2021 год, место хранения склад ОАО "ОЭК" филиал "Сибирский"</t>
  </si>
  <si>
    <t>ТП-492а</t>
  </si>
  <si>
    <t>Дефектная ведомость</t>
  </si>
  <si>
    <t>Требуется реконструкция ТП</t>
  </si>
  <si>
    <t>АО «ОБЪЕДИНЕННАЯ ЭНЕРГЕТИЧЕСКАЯ КОМПАНИЯ»</t>
  </si>
  <si>
    <t xml:space="preserve">Замена КТП и трансорматора на трансформаторную подстанцию КТП 100 кВА и Трансформатор ТМГ 100 кВА </t>
  </si>
  <si>
    <t>Декабрь 2023</t>
  </si>
  <si>
    <t>АО "ОЭК"</t>
  </si>
  <si>
    <t xml:space="preserve">Реконструкция КТП и трансформатора 100 кВА 10/0,4 кВ в ТП-492а в СНТ "Дорстроевец"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</si>
</sst>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
    <numFmt numFmtId="168" formatCode="0.0%"/>
    <numFmt numFmtId="169" formatCode="#,##0.000"/>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name val="Calibri"/>
      <family val="2"/>
      <charset val="204"/>
    </font>
    <font>
      <vertAlign val="superscript"/>
      <sz val="12"/>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cellStyleXfs>
  <cellXfs count="3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49" fontId="7" fillId="0" borderId="1" xfId="1" applyNumberFormat="1" applyFont="1" applyBorder="1" applyAlignment="1">
      <alignment vertical="center"/>
    </xf>
    <xf numFmtId="0" fontId="11" fillId="0" borderId="1" xfId="2" applyBorder="1" applyAlignment="1">
      <alignment vertical="center" wrapText="1"/>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11" fillId="0" borderId="0" xfId="2" applyAlignment="1">
      <alignment horizontal="right"/>
    </xf>
    <xf numFmtId="0" fontId="11" fillId="0" borderId="1" xfId="2" applyBorder="1" applyAlignment="1">
      <alignment horizontal="left" vertical="center" wrapText="1"/>
    </xf>
    <xf numFmtId="0" fontId="11" fillId="0" borderId="0" xfId="2"/>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top" wrapText="1"/>
    </xf>
    <xf numFmtId="0" fontId="44" fillId="0" borderId="1" xfId="45" applyFont="1" applyBorder="1" applyAlignment="1">
      <alignment horizontal="left" vertical="center" wrapText="1"/>
    </xf>
    <xf numFmtId="0" fontId="1" fillId="0" borderId="0" xfId="50"/>
    <xf numFmtId="0" fontId="38" fillId="0" borderId="0" xfId="50" applyFont="1"/>
    <xf numFmtId="0" fontId="52" fillId="0" borderId="0" xfId="50" applyFont="1"/>
    <xf numFmtId="49" fontId="53" fillId="0" borderId="0" xfId="50" applyNumberFormat="1" applyFont="1"/>
    <xf numFmtId="49" fontId="53" fillId="0" borderId="0" xfId="50" applyNumberFormat="1" applyFont="1" applyAlignment="1">
      <alignment vertical="center"/>
    </xf>
    <xf numFmtId="0" fontId="1" fillId="0" borderId="0" xfId="50" applyAlignment="1">
      <alignment vertical="center"/>
    </xf>
    <xf numFmtId="49" fontId="52" fillId="0" borderId="0" xfId="50" applyNumberFormat="1" applyFont="1" applyAlignment="1">
      <alignment vertical="center"/>
    </xf>
    <xf numFmtId="0" fontId="53" fillId="0" borderId="0" xfId="50" applyFont="1"/>
    <xf numFmtId="0" fontId="54" fillId="0" borderId="25" xfId="50" applyFont="1" applyBorder="1" applyAlignment="1">
      <alignment horizontal="center"/>
    </xf>
    <xf numFmtId="0" fontId="54" fillId="0" borderId="25" xfId="50" applyFont="1" applyBorder="1" applyAlignment="1">
      <alignment vertical="center"/>
    </xf>
    <xf numFmtId="0" fontId="54" fillId="0" borderId="26" xfId="50" applyFont="1" applyBorder="1" applyAlignment="1">
      <alignment vertical="center"/>
    </xf>
    <xf numFmtId="0" fontId="54" fillId="0" borderId="1" xfId="50" applyFont="1" applyBorder="1" applyAlignment="1">
      <alignment horizontal="center"/>
    </xf>
    <xf numFmtId="0" fontId="54" fillId="0" borderId="1" xfId="50" applyFont="1" applyBorder="1" applyAlignment="1">
      <alignment vertical="center"/>
    </xf>
    <xf numFmtId="0" fontId="55" fillId="0" borderId="0" xfId="50" applyFont="1"/>
    <xf numFmtId="0" fontId="52" fillId="0" borderId="1" xfId="50" applyFont="1" applyBorder="1" applyAlignment="1">
      <alignment horizontal="center"/>
    </xf>
    <xf numFmtId="0" fontId="52" fillId="0" borderId="29" xfId="50" applyFont="1" applyBorder="1" applyAlignment="1">
      <alignment horizontal="center" vertical="center"/>
    </xf>
    <xf numFmtId="0" fontId="52" fillId="0" borderId="0" xfId="50" applyFont="1" applyAlignment="1">
      <alignment vertical="center"/>
    </xf>
    <xf numFmtId="0" fontId="54" fillId="0" borderId="25" xfId="50" applyFont="1" applyBorder="1" applyAlignment="1">
      <alignment horizontal="center" vertical="center"/>
    </xf>
    <xf numFmtId="0" fontId="52" fillId="0" borderId="1" xfId="50" applyFont="1" applyBorder="1" applyAlignment="1">
      <alignment horizontal="center" vertical="center"/>
    </xf>
    <xf numFmtId="0" fontId="54" fillId="0" borderId="1" xfId="50" applyFont="1" applyBorder="1" applyAlignment="1">
      <alignment horizontal="center" vertical="center"/>
    </xf>
    <xf numFmtId="0" fontId="54" fillId="0" borderId="2" xfId="50" applyFont="1" applyBorder="1" applyAlignment="1">
      <alignment horizontal="center" vertical="center"/>
    </xf>
    <xf numFmtId="0" fontId="52" fillId="0" borderId="25" xfId="50" applyFont="1" applyBorder="1" applyAlignment="1">
      <alignment horizontal="center" vertical="center"/>
    </xf>
    <xf numFmtId="0" fontId="52" fillId="0" borderId="2" xfId="50" applyFont="1" applyBorder="1" applyAlignment="1">
      <alignment horizontal="center" vertical="center"/>
    </xf>
    <xf numFmtId="0" fontId="52" fillId="0" borderId="0" xfId="50" applyFont="1" applyAlignment="1">
      <alignment horizontal="center" vertical="center"/>
    </xf>
    <xf numFmtId="0" fontId="40" fillId="0" borderId="0" xfId="50" applyFont="1" applyAlignment="1">
      <alignment horizontal="center"/>
    </xf>
    <xf numFmtId="0" fontId="57"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 fillId="0" borderId="1" xfId="1" applyFont="1" applyBorder="1" applyAlignment="1">
      <alignment horizontal="center" vertical="center"/>
    </xf>
    <xf numFmtId="0" fontId="7" fillId="0" borderId="1" xfId="1" applyFont="1" applyBorder="1" applyAlignment="1">
      <alignment horizontal="left" vertical="center" wrapText="1"/>
    </xf>
    <xf numFmtId="0" fontId="43" fillId="0" borderId="0" xfId="0" applyFont="1"/>
    <xf numFmtId="0" fontId="43" fillId="0" borderId="0" xfId="0" applyFont="1" applyAlignment="1">
      <alignment vertical="center"/>
    </xf>
    <xf numFmtId="0" fontId="39" fillId="0" borderId="0" xfId="49" applyFont="1"/>
    <xf numFmtId="0" fontId="36" fillId="0" borderId="1" xfId="2" applyFont="1" applyBorder="1" applyAlignment="1">
      <alignment horizontal="center" vertical="center" wrapText="1"/>
    </xf>
    <xf numFmtId="0" fontId="11" fillId="0" borderId="1" xfId="62" applyFont="1" applyBorder="1" applyAlignment="1">
      <alignment horizontal="center" vertical="center" wrapText="1"/>
    </xf>
    <xf numFmtId="0" fontId="7" fillId="0" borderId="1" xfId="1" applyFont="1" applyBorder="1" applyAlignment="1">
      <alignment horizontal="center" vertical="center"/>
    </xf>
    <xf numFmtId="0" fontId="11" fillId="0" borderId="1" xfId="2" applyBorder="1" applyAlignment="1">
      <alignment horizontal="center" vertical="center" textRotation="90" wrapText="1"/>
    </xf>
    <xf numFmtId="0" fontId="7" fillId="0" borderId="1" xfId="49" applyFont="1" applyBorder="1" applyAlignment="1">
      <alignment horizontal="center" vertical="center"/>
    </xf>
    <xf numFmtId="0" fontId="42" fillId="0" borderId="1" xfId="2" applyFont="1" applyBorder="1" applyAlignment="1">
      <alignment horizontal="justify"/>
    </xf>
    <xf numFmtId="0" fontId="41" fillId="0" borderId="1" xfId="2" applyFont="1" applyBorder="1" applyAlignment="1">
      <alignment horizontal="justify"/>
    </xf>
    <xf numFmtId="0" fontId="42" fillId="0" borderId="1" xfId="2" applyFont="1" applyBorder="1" applyAlignment="1">
      <alignment vertical="top" wrapText="1"/>
    </xf>
    <xf numFmtId="0" fontId="41" fillId="0" borderId="1" xfId="2" applyFont="1" applyBorder="1" applyAlignment="1">
      <alignment horizontal="justify" vertical="top" wrapText="1"/>
    </xf>
    <xf numFmtId="0" fontId="42" fillId="0" borderId="1" xfId="2" applyFont="1" applyBorder="1" applyAlignment="1">
      <alignment horizontal="justify" vertical="top" wrapText="1"/>
    </xf>
    <xf numFmtId="0" fontId="41" fillId="0" borderId="1" xfId="2" applyFont="1" applyBorder="1" applyAlignment="1">
      <alignment vertical="top" wrapText="1"/>
    </xf>
    <xf numFmtId="0" fontId="42" fillId="0" borderId="1" xfId="2" applyFont="1" applyBorder="1" applyAlignment="1">
      <alignment horizontal="left" vertical="center" wrapText="1"/>
    </xf>
    <xf numFmtId="0" fontId="42" fillId="0" borderId="1" xfId="2" applyFont="1" applyBorder="1" applyAlignment="1">
      <alignment horizontal="center" vertical="center" wrapText="1"/>
    </xf>
    <xf numFmtId="0" fontId="42" fillId="0" borderId="10" xfId="2" applyFont="1" applyBorder="1" applyAlignment="1">
      <alignment vertical="top" wrapText="1"/>
    </xf>
    <xf numFmtId="0" fontId="41" fillId="0" borderId="6" xfId="2" applyFont="1" applyBorder="1" applyAlignment="1">
      <alignment vertical="top" wrapText="1"/>
    </xf>
    <xf numFmtId="0" fontId="41" fillId="0" borderId="2" xfId="2" applyFont="1" applyBorder="1"/>
    <xf numFmtId="0" fontId="7" fillId="0" borderId="10" xfId="0" applyFont="1" applyBorder="1" applyAlignment="1">
      <alignment horizontal="center" vertical="center" wrapText="1"/>
    </xf>
    <xf numFmtId="0" fontId="7" fillId="0" borderId="1" xfId="0" applyFont="1" applyBorder="1" applyAlignment="1">
      <alignment horizontal="center" vertic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6" fillId="0" borderId="0" xfId="1" applyFont="1" applyAlignment="1">
      <alignment horizontal="center"/>
    </xf>
    <xf numFmtId="0" fontId="11" fillId="0" borderId="4" xfId="2" applyBorder="1" applyAlignment="1">
      <alignment horizontal="left" vertical="center" wrapText="1"/>
    </xf>
    <xf numFmtId="14" fontId="11" fillId="0" borderId="1" xfId="2" applyNumberFormat="1" applyBorder="1" applyAlignment="1">
      <alignment horizontal="center" vertical="center" wrapText="1"/>
    </xf>
    <xf numFmtId="0" fontId="41" fillId="0" borderId="1" xfId="2" applyFont="1" applyBorder="1" applyAlignment="1">
      <alignment horizontal="left" vertical="center" wrapText="1"/>
    </xf>
    <xf numFmtId="0" fontId="42" fillId="0" borderId="1" xfId="2" applyFont="1" applyBorder="1" applyAlignment="1">
      <alignment horizontal="justify" vertical="center"/>
    </xf>
    <xf numFmtId="0" fontId="41" fillId="0" borderId="1" xfId="2" applyFont="1" applyBorder="1" applyAlignment="1">
      <alignment horizontal="right" vertical="center" wrapText="1"/>
    </xf>
    <xf numFmtId="0" fontId="41" fillId="0" borderId="1" xfId="2" applyFont="1" applyBorder="1" applyAlignment="1">
      <alignment horizontal="right" vertical="top" wrapText="1"/>
    </xf>
    <xf numFmtId="0" fontId="41" fillId="0" borderId="1" xfId="2" quotePrefix="1" applyFont="1" applyBorder="1" applyAlignment="1">
      <alignment horizontal="right" vertical="center" wrapText="1"/>
    </xf>
    <xf numFmtId="0" fontId="41" fillId="0" borderId="1" xfId="2" quotePrefix="1" applyFont="1" applyBorder="1" applyAlignment="1">
      <alignment horizontal="right" vertical="top" wrapText="1"/>
    </xf>
    <xf numFmtId="0" fontId="43" fillId="0" borderId="0" xfId="0" applyFont="1" applyAlignment="1">
      <alignment horizontal="center" vertical="center"/>
    </xf>
    <xf numFmtId="0" fontId="11" fillId="0" borderId="2" xfId="62" applyFont="1" applyBorder="1" applyAlignment="1">
      <alignment horizontal="center" vertical="center" wrapText="1"/>
    </xf>
    <xf numFmtId="0" fontId="7" fillId="0" borderId="1" xfId="49" applyFont="1" applyBorder="1" applyAlignment="1">
      <alignment horizontal="center" vertical="center" wrapText="1"/>
    </xf>
    <xf numFmtId="0" fontId="50" fillId="0" borderId="0" xfId="2" applyFont="1" applyAlignment="1">
      <alignment horizontal="center"/>
    </xf>
    <xf numFmtId="0" fontId="7" fillId="0" borderId="4" xfId="1" applyFont="1" applyBorder="1" applyAlignment="1">
      <alignment horizontal="left" vertical="center" wrapText="1"/>
    </xf>
    <xf numFmtId="0" fontId="7" fillId="0" borderId="1" xfId="1" applyFont="1" applyBorder="1" applyAlignment="1">
      <alignment vertical="center"/>
    </xf>
    <xf numFmtId="0" fontId="11"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1" xfId="62"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49" fontId="59" fillId="0" borderId="1" xfId="62" applyNumberFormat="1" applyFont="1" applyBorder="1" applyAlignment="1">
      <alignment horizontal="center" vertical="center"/>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vertical="center"/>
    </xf>
    <xf numFmtId="0" fontId="11" fillId="0" borderId="0" xfId="62" applyFont="1" applyAlignment="1">
      <alignment vertical="top" wrapText="1"/>
    </xf>
    <xf numFmtId="0" fontId="36" fillId="0" borderId="1" xfId="0" applyFont="1" applyBorder="1" applyAlignment="1">
      <alignment horizontal="center" vertical="center"/>
    </xf>
    <xf numFmtId="49" fontId="11" fillId="0" borderId="1" xfId="62" applyNumberFormat="1"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xf>
    <xf numFmtId="0" fontId="2" fillId="0" borderId="0" xfId="0" applyFont="1"/>
    <xf numFmtId="0" fontId="7" fillId="0" borderId="0" xfId="1" applyFont="1" applyAlignment="1">
      <alignment horizontal="center" vertical="center"/>
    </xf>
    <xf numFmtId="0" fontId="37" fillId="0" borderId="1" xfId="49" applyFont="1" applyBorder="1" applyAlignment="1">
      <alignment horizontal="center" vertical="center"/>
    </xf>
    <xf numFmtId="0" fontId="37" fillId="0" borderId="0" xfId="49" applyFont="1"/>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0" fontId="41" fillId="0" borderId="1" xfId="2" applyFont="1" applyBorder="1" applyAlignment="1">
      <alignment horizontal="left" vertical="top" wrapText="1"/>
    </xf>
    <xf numFmtId="0" fontId="42" fillId="24" borderId="1" xfId="2" applyFont="1" applyFill="1" applyBorder="1" applyAlignment="1">
      <alignment horizontal="justify" vertical="center" wrapText="1"/>
    </xf>
    <xf numFmtId="0" fontId="41" fillId="0" borderId="1" xfId="2" applyFont="1" applyBorder="1" applyAlignment="1">
      <alignment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11" fillId="0" borderId="21" xfId="2" applyBorder="1" applyAlignment="1">
      <alignment horizontal="center" vertical="center" wrapText="1"/>
    </xf>
    <xf numFmtId="0" fontId="43"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wrapText="1"/>
    </xf>
    <xf numFmtId="0" fontId="11" fillId="0" borderId="10" xfId="2" applyBorder="1" applyAlignment="1">
      <alignment horizontal="center" vertical="center" wrapText="1"/>
    </xf>
    <xf numFmtId="0" fontId="7" fillId="24" borderId="1" xfId="1" applyFont="1" applyFill="1" applyBorder="1" applyAlignment="1">
      <alignment vertical="center"/>
    </xf>
    <xf numFmtId="0" fontId="11" fillId="0" borderId="0" xfId="2" applyAlignment="1">
      <alignment horizontal="right" vertical="center"/>
    </xf>
    <xf numFmtId="2" fontId="11" fillId="0" borderId="1" xfId="2" applyNumberFormat="1" applyBorder="1" applyAlignment="1">
      <alignment horizontal="center" vertical="center" wrapText="1"/>
    </xf>
    <xf numFmtId="4" fontId="11" fillId="0" borderId="1" xfId="2" applyNumberFormat="1" applyBorder="1" applyAlignment="1">
      <alignment horizontal="center" vertical="center" wrapText="1"/>
    </xf>
    <xf numFmtId="168" fontId="11" fillId="0" borderId="1" xfId="2" applyNumberFormat="1" applyBorder="1" applyAlignment="1">
      <alignment horizontal="center" vertical="center" wrapText="1"/>
    </xf>
    <xf numFmtId="0" fontId="11" fillId="0" borderId="0" xfId="2" applyAlignment="1">
      <alignment vertical="center"/>
    </xf>
    <xf numFmtId="0" fontId="11" fillId="0" borderId="1" xfId="2" applyBorder="1" applyAlignment="1">
      <alignment horizontal="justify" vertical="center" wrapText="1"/>
    </xf>
    <xf numFmtId="169" fontId="11" fillId="0" borderId="1" xfId="2" applyNumberFormat="1" applyBorder="1" applyAlignment="1">
      <alignment horizontal="center" vertical="center" wrapText="1"/>
    </xf>
    <xf numFmtId="0" fontId="11" fillId="0" borderId="0" xfId="52"/>
    <xf numFmtId="169" fontId="43" fillId="24" borderId="1" xfId="2" applyNumberFormat="1" applyFont="1" applyFill="1" applyBorder="1" applyAlignment="1">
      <alignment horizontal="right" vertical="center" wrapText="1"/>
    </xf>
    <xf numFmtId="3" fontId="43" fillId="24" borderId="1" xfId="2" applyNumberFormat="1" applyFont="1" applyFill="1" applyBorder="1" applyAlignment="1">
      <alignment horizontal="right" vertical="center" wrapText="1"/>
    </xf>
    <xf numFmtId="169" fontId="11" fillId="24" borderId="1" xfId="2" applyNumberFormat="1" applyFill="1" applyBorder="1" applyAlignment="1">
      <alignment horizontal="right"/>
    </xf>
    <xf numFmtId="169" fontId="11" fillId="24" borderId="1" xfId="2" applyNumberFormat="1" applyFill="1" applyBorder="1" applyAlignment="1">
      <alignment horizontal="right" vertical="center" wrapText="1"/>
    </xf>
    <xf numFmtId="3" fontId="11" fillId="24" borderId="1" xfId="2" applyNumberFormat="1" applyFill="1" applyBorder="1" applyAlignment="1">
      <alignment horizontal="right" vertical="center" wrapText="1"/>
    </xf>
    <xf numFmtId="169" fontId="41" fillId="0" borderId="1" xfId="0" applyNumberFormat="1" applyFont="1" applyBorder="1" applyAlignment="1">
      <alignment vertical="center"/>
    </xf>
    <xf numFmtId="169" fontId="48" fillId="24" borderId="1" xfId="45" applyNumberFormat="1" applyFont="1" applyFill="1" applyBorder="1" applyAlignment="1">
      <alignment horizontal="right" vertical="center" wrapText="1"/>
    </xf>
    <xf numFmtId="169" fontId="43" fillId="0" borderId="1" xfId="2" applyNumberFormat="1" applyFont="1" applyBorder="1" applyAlignment="1">
      <alignment horizontal="right" vertical="center" wrapText="1"/>
    </xf>
    <xf numFmtId="169" fontId="11" fillId="0" borderId="1" xfId="2" applyNumberFormat="1" applyBorder="1" applyAlignment="1">
      <alignment horizontal="right" vertical="center" wrapText="1"/>
    </xf>
    <xf numFmtId="169" fontId="11" fillId="0" borderId="1" xfId="2" applyNumberFormat="1" applyBorder="1" applyAlignment="1">
      <alignment horizontal="right"/>
    </xf>
    <xf numFmtId="169" fontId="48" fillId="0" borderId="2" xfId="45" applyNumberFormat="1" applyFont="1" applyBorder="1" applyAlignment="1">
      <alignment horizontal="right" vertical="center" wrapText="1"/>
    </xf>
    <xf numFmtId="169" fontId="48" fillId="0" borderId="1" xfId="45" applyNumberFormat="1" applyFont="1" applyBorder="1" applyAlignment="1">
      <alignment horizontal="right" vertical="center" wrapText="1"/>
    </xf>
    <xf numFmtId="0" fontId="11" fillId="24" borderId="1" xfId="0" applyFont="1" applyFill="1" applyBorder="1" applyAlignment="1">
      <alignment horizontal="left" vertical="center"/>
    </xf>
    <xf numFmtId="0" fontId="7" fillId="24" borderId="1" xfId="1" applyFont="1" applyFill="1" applyBorder="1" applyAlignment="1">
      <alignment horizontal="left" vertical="center" wrapText="1"/>
    </xf>
    <xf numFmtId="0" fontId="7" fillId="24" borderId="1" xfId="1" applyFont="1" applyFill="1" applyBorder="1" applyAlignment="1">
      <alignment vertical="center" wrapText="1"/>
    </xf>
    <xf numFmtId="0" fontId="7" fillId="24" borderId="4" xfId="1" applyFont="1" applyFill="1" applyBorder="1" applyAlignment="1">
      <alignment horizontal="left" vertical="center" wrapText="1"/>
    </xf>
    <xf numFmtId="0" fontId="7" fillId="24" borderId="4" xfId="1" applyFont="1" applyFill="1" applyBorder="1" applyAlignment="1">
      <alignment horizontal="center" vertical="center" wrapText="1"/>
    </xf>
    <xf numFmtId="0" fontId="11" fillId="0" borderId="1" xfId="2" applyBorder="1"/>
    <xf numFmtId="0" fontId="41" fillId="24" borderId="1" xfId="2" applyFont="1" applyFill="1" applyBorder="1" applyAlignment="1">
      <alignment horizontal="left" vertical="center" wrapText="1"/>
    </xf>
    <xf numFmtId="0" fontId="41" fillId="24" borderId="1" xfId="2" applyFont="1" applyFill="1" applyBorder="1" applyAlignment="1">
      <alignment horizontal="justify"/>
    </xf>
    <xf numFmtId="0" fontId="41" fillId="24" borderId="1" xfId="2" applyFont="1" applyFill="1" applyBorder="1" applyAlignment="1">
      <alignment horizontal="justify" vertical="top" wrapText="1"/>
    </xf>
    <xf numFmtId="0" fontId="41" fillId="24" borderId="1" xfId="2" applyFont="1" applyFill="1" applyBorder="1" applyAlignment="1">
      <alignment horizontal="left" vertical="top" wrapText="1"/>
    </xf>
    <xf numFmtId="0" fontId="11" fillId="24" borderId="1" xfId="62" applyFont="1" applyFill="1" applyBorder="1" applyAlignment="1">
      <alignment horizontal="left" vertical="center" wrapText="1"/>
    </xf>
    <xf numFmtId="0" fontId="11" fillId="24" borderId="1" xfId="62" applyFont="1" applyFill="1" applyBorder="1" applyAlignment="1">
      <alignment horizontal="center" vertical="center"/>
    </xf>
    <xf numFmtId="0" fontId="11" fillId="24" borderId="1" xfId="62" applyFont="1" applyFill="1" applyBorder="1" applyAlignment="1">
      <alignment horizontal="center" vertical="center" wrapText="1"/>
    </xf>
    <xf numFmtId="49" fontId="11" fillId="24" borderId="1" xfId="62" applyNumberFormat="1" applyFont="1" applyFill="1" applyBorder="1" applyAlignment="1">
      <alignment horizontal="center" vertical="center" wrapText="1"/>
    </xf>
    <xf numFmtId="0" fontId="7" fillId="0" borderId="4" xfId="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0" xfId="1" applyFont="1" applyAlignment="1">
      <alignment horizontal="center" vertical="center"/>
    </xf>
    <xf numFmtId="49" fontId="8"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7" fillId="0" borderId="1"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2" xfId="1" applyFont="1" applyBorder="1" applyAlignment="1">
      <alignment horizontal="center" vertical="center" wrapText="1"/>
    </xf>
    <xf numFmtId="0" fontId="11" fillId="0" borderId="4" xfId="62" applyFont="1" applyBorder="1" applyAlignment="1">
      <alignment horizontal="center" vertical="center" wrapText="1"/>
    </xf>
    <xf numFmtId="0" fontId="11" fillId="0" borderId="3" xfId="62" applyFont="1" applyBorder="1" applyAlignment="1">
      <alignment horizontal="center" vertical="center" wrapText="1"/>
    </xf>
    <xf numFmtId="0" fontId="11"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1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9" xfId="62" applyFont="1" applyBorder="1" applyAlignment="1">
      <alignment horizontal="center" vertical="center" wrapText="1"/>
    </xf>
    <xf numFmtId="0" fontId="11" fillId="0" borderId="8" xfId="62" applyFont="1" applyBorder="1" applyAlignment="1">
      <alignment horizontal="center" vertical="center" wrapText="1"/>
    </xf>
    <xf numFmtId="0" fontId="11" fillId="0" borderId="22" xfId="62" applyFont="1" applyBorder="1" applyAlignment="1">
      <alignment horizontal="center" vertical="center" wrapText="1"/>
    </xf>
    <xf numFmtId="0" fontId="11" fillId="0" borderId="21" xfId="62" applyFont="1" applyBorder="1" applyAlignment="1">
      <alignment horizontal="center" vertical="center" wrapText="1"/>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Alignment="1">
      <alignment horizontal="left" vertical="top"/>
    </xf>
    <xf numFmtId="0" fontId="11" fillId="0" borderId="6" xfId="62" applyFont="1" applyBorder="1" applyAlignment="1">
      <alignment horizontal="center" vertical="center" wrapText="1"/>
    </xf>
    <xf numFmtId="0" fontId="40" fillId="0" borderId="0" xfId="1" applyFont="1" applyAlignment="1">
      <alignment horizontal="center"/>
    </xf>
    <xf numFmtId="0" fontId="61" fillId="0" borderId="0" xfId="1" applyFont="1" applyAlignment="1">
      <alignment horizontal="center"/>
    </xf>
    <xf numFmtId="0" fontId="36" fillId="0" borderId="0" xfId="49" applyFont="1" applyAlignment="1">
      <alignment horizontal="center"/>
    </xf>
    <xf numFmtId="0" fontId="40" fillId="0" borderId="0" xfId="49" applyFont="1" applyAlignment="1">
      <alignment horizontal="center" vertical="center" wrapText="1"/>
    </xf>
    <xf numFmtId="0" fontId="40" fillId="0" borderId="0" xfId="49" applyFont="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5" fillId="0" borderId="0" xfId="1" applyFont="1" applyAlignment="1">
      <alignment horizontal="center" vertical="center" wrapText="1"/>
    </xf>
    <xf numFmtId="0" fontId="7" fillId="0" borderId="4" xfId="1" applyFont="1" applyBorder="1" applyAlignment="1">
      <alignment horizontal="center" vertical="center" wrapText="1"/>
    </xf>
    <xf numFmtId="0" fontId="7" fillId="0" borderId="7" xfId="1" applyFont="1" applyBorder="1" applyAlignment="1">
      <alignment horizontal="center" vertical="center" wrapText="1"/>
    </xf>
    <xf numFmtId="0" fontId="7" fillId="0" borderId="3" xfId="1" applyFont="1" applyBorder="1" applyAlignment="1">
      <alignment horizontal="center" vertical="center" wrapText="1"/>
    </xf>
    <xf numFmtId="0" fontId="52"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2" fillId="0" borderId="0" xfId="50" applyFont="1"/>
    <xf numFmtId="0" fontId="54" fillId="0" borderId="42" xfId="50" applyFont="1" applyBorder="1" applyAlignment="1">
      <alignment horizontal="center" vertical="center"/>
    </xf>
    <xf numFmtId="0" fontId="52" fillId="0" borderId="30" xfId="50" applyFont="1" applyBorder="1" applyAlignment="1">
      <alignment vertical="center"/>
    </xf>
    <xf numFmtId="0" fontId="52" fillId="0" borderId="29" xfId="50" applyFont="1" applyBorder="1" applyAlignment="1">
      <alignment vertical="center"/>
    </xf>
    <xf numFmtId="0" fontId="52" fillId="0" borderId="29" xfId="50" applyFont="1" applyBorder="1" applyAlignment="1">
      <alignment horizontal="center" vertical="center"/>
    </xf>
    <xf numFmtId="0" fontId="54" fillId="0" borderId="20" xfId="50" applyFont="1" applyBorder="1" applyAlignment="1">
      <alignment horizontal="center"/>
    </xf>
    <xf numFmtId="0" fontId="0" fillId="0" borderId="0" xfId="0" applyAlignment="1">
      <alignment wrapText="1"/>
    </xf>
    <xf numFmtId="0" fontId="52" fillId="0" borderId="40" xfId="50" applyFont="1" applyBorder="1" applyAlignment="1">
      <alignment vertical="center"/>
    </xf>
    <xf numFmtId="0" fontId="52" fillId="0" borderId="39" xfId="50" applyFont="1" applyBorder="1" applyAlignment="1">
      <alignment vertical="center"/>
    </xf>
    <xf numFmtId="0" fontId="52" fillId="0" borderId="38" xfId="50" applyFont="1" applyBorder="1" applyAlignment="1">
      <alignment vertical="center"/>
    </xf>
    <xf numFmtId="0" fontId="52" fillId="0" borderId="1" xfId="50" applyFont="1" applyBorder="1" applyAlignment="1">
      <alignment horizontal="center" vertical="center"/>
    </xf>
    <xf numFmtId="0" fontId="56" fillId="0" borderId="1" xfId="50" applyFont="1" applyBorder="1" applyAlignment="1">
      <alignment horizontal="center" vertical="center"/>
    </xf>
    <xf numFmtId="0" fontId="52" fillId="0" borderId="3" xfId="50" applyFont="1" applyBorder="1" applyAlignment="1">
      <alignment horizontal="center" vertical="center"/>
    </xf>
    <xf numFmtId="0" fontId="52" fillId="0" borderId="28" xfId="50" applyFont="1" applyBorder="1" applyAlignment="1">
      <alignment vertical="center"/>
    </xf>
    <xf numFmtId="0" fontId="52" fillId="0" borderId="1" xfId="50" applyFont="1" applyBorder="1" applyAlignment="1">
      <alignment vertical="center"/>
    </xf>
    <xf numFmtId="0" fontId="52" fillId="0" borderId="43" xfId="50" applyFont="1" applyBorder="1" applyAlignment="1">
      <alignment vertical="center"/>
    </xf>
    <xf numFmtId="0" fontId="52" fillId="0" borderId="42" xfId="50" applyFont="1" applyBorder="1" applyAlignment="1">
      <alignment vertical="center"/>
    </xf>
    <xf numFmtId="0" fontId="52" fillId="0" borderId="41" xfId="50" applyFont="1" applyBorder="1" applyAlignment="1">
      <alignment vertical="center"/>
    </xf>
    <xf numFmtId="0" fontId="52" fillId="0" borderId="25" xfId="50" applyFont="1" applyBorder="1" applyAlignment="1">
      <alignment horizontal="center" vertical="center"/>
    </xf>
    <xf numFmtId="0" fontId="52"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2" fillId="0" borderId="2" xfId="50" applyFont="1" applyBorder="1" applyAlignment="1">
      <alignment horizontal="center" vertical="center"/>
    </xf>
    <xf numFmtId="0" fontId="52" fillId="0" borderId="26" xfId="50" applyFont="1" applyBorder="1" applyAlignment="1">
      <alignment vertical="center"/>
    </xf>
    <xf numFmtId="0" fontId="52" fillId="0" borderId="25" xfId="50" applyFont="1" applyBorder="1" applyAlignment="1">
      <alignment vertical="center"/>
    </xf>
    <xf numFmtId="0" fontId="52" fillId="0" borderId="37" xfId="50" applyFont="1" applyBorder="1" applyAlignment="1">
      <alignment vertical="center"/>
    </xf>
    <xf numFmtId="0" fontId="52" fillId="0" borderId="6" xfId="50" applyFont="1" applyBorder="1" applyAlignment="1">
      <alignment vertical="center"/>
    </xf>
    <xf numFmtId="0" fontId="52" fillId="0" borderId="6" xfId="50" applyFont="1" applyBorder="1" applyAlignment="1">
      <alignment horizontal="center" vertical="center"/>
    </xf>
    <xf numFmtId="0" fontId="52" fillId="0" borderId="36" xfId="50" applyFont="1" applyBorder="1" applyAlignment="1">
      <alignment horizontal="left" vertical="center"/>
    </xf>
    <xf numFmtId="0" fontId="52" fillId="0" borderId="35" xfId="50" applyFont="1" applyBorder="1" applyAlignment="1">
      <alignment horizontal="left" vertical="center"/>
    </xf>
    <xf numFmtId="0" fontId="52" fillId="0" borderId="34" xfId="50" applyFont="1" applyBorder="1" applyAlignment="1">
      <alignment horizontal="left" vertical="center"/>
    </xf>
    <xf numFmtId="0" fontId="54" fillId="0" borderId="30" xfId="50" applyFont="1" applyBorder="1" applyAlignment="1">
      <alignment horizontal="left" vertical="center"/>
    </xf>
    <xf numFmtId="0" fontId="54" fillId="0" borderId="29" xfId="50" applyFont="1" applyBorder="1" applyAlignment="1">
      <alignment horizontal="left" vertical="center"/>
    </xf>
    <xf numFmtId="0" fontId="52" fillId="0" borderId="33" xfId="50" applyFont="1" applyBorder="1" applyAlignment="1">
      <alignment vertical="center"/>
    </xf>
    <xf numFmtId="0" fontId="52" fillId="0" borderId="2" xfId="50" applyFont="1" applyBorder="1" applyAlignment="1">
      <alignment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27" xfId="50" applyFont="1" applyBorder="1" applyAlignment="1">
      <alignment vertical="center" wrapText="1"/>
    </xf>
    <xf numFmtId="0" fontId="54" fillId="0" borderId="7" xfId="50" applyFont="1" applyBorder="1" applyAlignment="1">
      <alignment vertical="center" wrapText="1"/>
    </xf>
    <xf numFmtId="0" fontId="54" fillId="0" borderId="3" xfId="50" applyFont="1" applyBorder="1" applyAlignment="1">
      <alignment vertical="center" wrapText="1"/>
    </xf>
    <xf numFmtId="0" fontId="54" fillId="0" borderId="1"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32" xfId="50" applyFont="1" applyBorder="1" applyAlignment="1">
      <alignment vertical="center"/>
    </xf>
    <xf numFmtId="0" fontId="54" fillId="0" borderId="31" xfId="50" applyFont="1" applyBorder="1" applyAlignment="1">
      <alignment vertical="center"/>
    </xf>
    <xf numFmtId="0" fontId="54" fillId="0" borderId="23" xfId="50" applyFont="1" applyBorder="1" applyAlignment="1">
      <alignment vertical="center"/>
    </xf>
    <xf numFmtId="0" fontId="54" fillId="0" borderId="25" xfId="50" applyFont="1" applyBorder="1" applyAlignment="1">
      <alignment horizontal="center" vertical="center"/>
    </xf>
    <xf numFmtId="0" fontId="54" fillId="0" borderId="1" xfId="50" applyFont="1" applyBorder="1" applyAlignment="1">
      <alignment horizontal="center"/>
    </xf>
    <xf numFmtId="0" fontId="52" fillId="0" borderId="1" xfId="50" applyFont="1" applyBorder="1" applyAlignment="1">
      <alignment horizontal="center"/>
    </xf>
    <xf numFmtId="0" fontId="54" fillId="0" borderId="24" xfId="50" applyFont="1" applyBorder="1" applyAlignment="1">
      <alignment horizontal="center" vertical="center"/>
    </xf>
    <xf numFmtId="0" fontId="54" fillId="0" borderId="23" xfId="50" applyFont="1" applyBorder="1" applyAlignment="1">
      <alignment horizontal="center" vertical="center"/>
    </xf>
    <xf numFmtId="0" fontId="54" fillId="0" borderId="24" xfId="50" applyFont="1" applyBorder="1" applyAlignment="1">
      <alignment horizontal="center"/>
    </xf>
    <xf numFmtId="0" fontId="54" fillId="0" borderId="23" xfId="50" applyFont="1" applyBorder="1" applyAlignment="1">
      <alignment horizontal="center"/>
    </xf>
    <xf numFmtId="0" fontId="54" fillId="0" borderId="27" xfId="50" applyFont="1" applyBorder="1" applyAlignment="1">
      <alignment horizontal="left" vertical="top"/>
    </xf>
    <xf numFmtId="0" fontId="54" fillId="0" borderId="7" xfId="50" applyFont="1" applyBorder="1" applyAlignment="1">
      <alignment horizontal="left" vertical="top"/>
    </xf>
    <xf numFmtId="0" fontId="54" fillId="0" borderId="3" xfId="50" applyFont="1" applyBorder="1" applyAlignment="1">
      <alignment horizontal="left" vertical="top"/>
    </xf>
    <xf numFmtId="0" fontId="54" fillId="0" borderId="4" xfId="50" applyFont="1" applyBorder="1" applyAlignment="1">
      <alignment horizontal="center" vertical="center"/>
    </xf>
    <xf numFmtId="0" fontId="54" fillId="0" borderId="3" xfId="50" applyFont="1" applyBorder="1" applyAlignment="1">
      <alignment horizontal="center" vertical="center"/>
    </xf>
    <xf numFmtId="0" fontId="54" fillId="0" borderId="4" xfId="50" applyFont="1" applyBorder="1" applyAlignment="1">
      <alignment horizontal="center"/>
    </xf>
    <xf numFmtId="0" fontId="54" fillId="0" borderId="3" xfId="50" applyFont="1" applyBorder="1" applyAlignment="1">
      <alignment horizontal="center"/>
    </xf>
    <xf numFmtId="0" fontId="43" fillId="0" borderId="0" xfId="2" applyFont="1" applyAlignment="1">
      <alignment horizontal="center" vertical="top" wrapText="1"/>
    </xf>
    <xf numFmtId="0" fontId="61" fillId="0" borderId="0" xfId="1" applyFont="1" applyAlignment="1">
      <alignment horizontal="center" vertical="center"/>
    </xf>
    <xf numFmtId="0" fontId="11" fillId="0" borderId="1" xfId="2" applyBorder="1" applyAlignment="1">
      <alignment horizontal="center" vertical="center" wrapText="1"/>
    </xf>
    <xf numFmtId="0" fontId="11" fillId="0" borderId="1" xfId="2" applyBorder="1" applyAlignment="1">
      <alignment horizontal="center" vertical="center"/>
    </xf>
    <xf numFmtId="0" fontId="11" fillId="0" borderId="9" xfId="2" applyBorder="1" applyAlignment="1">
      <alignment horizontal="center" vertical="center" wrapText="1"/>
    </xf>
    <xf numFmtId="0" fontId="11" fillId="0" borderId="8" xfId="2" applyBorder="1" applyAlignment="1">
      <alignment horizontal="center" vertical="center" wrapText="1"/>
    </xf>
    <xf numFmtId="0" fontId="11" fillId="0" borderId="22" xfId="2" applyBorder="1" applyAlignment="1">
      <alignment horizontal="center" vertical="center" wrapText="1"/>
    </xf>
    <xf numFmtId="0" fontId="11" fillId="0" borderId="21" xfId="2" applyBorder="1" applyAlignment="1">
      <alignment horizontal="center" vertical="center" wrapText="1"/>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1" xfId="0"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vertical="center" wrapText="1"/>
    </xf>
    <xf numFmtId="0" fontId="43" fillId="0" borderId="0" xfId="2" applyFont="1" applyAlignment="1">
      <alignment horizontal="center" vertical="center"/>
    </xf>
    <xf numFmtId="0" fontId="11" fillId="24" borderId="4" xfId="52" applyFill="1" applyBorder="1" applyAlignment="1">
      <alignment horizontal="center" vertical="center"/>
    </xf>
    <xf numFmtId="0" fontId="11" fillId="24" borderId="7" xfId="52" applyFill="1" applyBorder="1" applyAlignment="1">
      <alignment horizontal="center" vertical="center"/>
    </xf>
    <xf numFmtId="0" fontId="11" fillId="0" borderId="1" xfId="52"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8" fillId="0" borderId="0" xfId="0" applyFont="1" applyAlignment="1">
      <alignment horizontal="center" wrapText="1"/>
    </xf>
    <xf numFmtId="0" fontId="0" fillId="0" borderId="0" xfId="0" applyAlignment="1">
      <alignment horizontal="center" wrapText="1"/>
    </xf>
    <xf numFmtId="0" fontId="39" fillId="0" borderId="20" xfId="49" applyFont="1" applyBorder="1" applyAlignment="1">
      <alignment horizontal="center" vertical="center" wrapText="1"/>
    </xf>
    <xf numFmtId="0" fontId="39" fillId="0" borderId="20" xfId="49" applyFont="1" applyBorder="1" applyAlignment="1">
      <alignment horizontal="center" vertical="center"/>
    </xf>
    <xf numFmtId="0" fontId="7" fillId="0" borderId="10" xfId="49" applyFont="1" applyBorder="1" applyAlignment="1">
      <alignment horizontal="center" vertical="center" wrapText="1"/>
    </xf>
    <xf numFmtId="0" fontId="7" fillId="0" borderId="6" xfId="49" applyFont="1" applyBorder="1" applyAlignment="1">
      <alignment horizontal="center" vertical="center" wrapText="1"/>
    </xf>
    <xf numFmtId="0" fontId="7" fillId="0" borderId="2" xfId="49" applyFont="1" applyBorder="1" applyAlignment="1">
      <alignment horizontal="center" vertical="center" wrapText="1"/>
    </xf>
    <xf numFmtId="0" fontId="7" fillId="0" borderId="9" xfId="49" applyFont="1" applyBorder="1" applyAlignment="1">
      <alignment horizontal="center" vertical="center" wrapText="1"/>
    </xf>
    <xf numFmtId="0" fontId="7" fillId="0" borderId="5" xfId="49" applyFont="1" applyBorder="1" applyAlignment="1">
      <alignment horizontal="center" vertical="center" wrapText="1"/>
    </xf>
    <xf numFmtId="0" fontId="7" fillId="0" borderId="22" xfId="49" applyFont="1" applyBorder="1" applyAlignment="1">
      <alignment horizontal="center" vertical="center" wrapText="1"/>
    </xf>
    <xf numFmtId="0" fontId="7" fillId="0" borderId="4" xfId="49" applyFont="1" applyBorder="1" applyAlignment="1">
      <alignment horizontal="center" vertical="center" wrapText="1"/>
    </xf>
    <xf numFmtId="0" fontId="7" fillId="0" borderId="7" xfId="49" applyFont="1" applyBorder="1" applyAlignment="1">
      <alignment horizontal="center" vertical="center" wrapText="1"/>
    </xf>
    <xf numFmtId="0" fontId="7" fillId="0" borderId="3" xfId="49" applyFont="1" applyBorder="1" applyAlignment="1">
      <alignment horizontal="center" vertical="center" wrapText="1"/>
    </xf>
    <xf numFmtId="0" fontId="7" fillId="0" borderId="1" xfId="49" applyFont="1" applyBorder="1" applyAlignment="1">
      <alignment horizontal="center" vertical="center" wrapText="1"/>
    </xf>
    <xf numFmtId="0" fontId="7" fillId="0" borderId="1" xfId="49" applyFont="1" applyBorder="1" applyAlignment="1">
      <alignment horizontal="center" vertical="center" textRotation="90" wrapText="1"/>
    </xf>
    <xf numFmtId="0" fontId="11" fillId="0" borderId="10" xfId="49" applyFont="1" applyBorder="1" applyAlignment="1">
      <alignment horizontal="center" vertical="center" wrapText="1"/>
    </xf>
    <xf numFmtId="0" fontId="11" fillId="0" borderId="2" xfId="49" applyFont="1" applyBorder="1" applyAlignment="1">
      <alignment horizontal="center" vertical="center" wrapText="1"/>
    </xf>
    <xf numFmtId="0" fontId="7" fillId="0" borderId="10" xfId="49" applyFont="1" applyBorder="1" applyAlignment="1">
      <alignment horizontal="center" vertical="center" textRotation="90" wrapText="1"/>
    </xf>
    <xf numFmtId="0" fontId="7" fillId="0" borderId="2" xfId="49" applyFont="1" applyBorder="1" applyAlignment="1">
      <alignment horizontal="center" vertical="center" textRotation="90" wrapText="1"/>
    </xf>
    <xf numFmtId="0" fontId="48" fillId="0" borderId="10" xfId="45" applyFont="1" applyBorder="1" applyAlignment="1">
      <alignment horizontal="center" vertical="center" textRotation="90" wrapText="1"/>
    </xf>
    <xf numFmtId="0" fontId="48" fillId="0" borderId="2" xfId="45" applyFont="1" applyBorder="1" applyAlignment="1">
      <alignment horizontal="center" vertical="center" textRotation="90" wrapText="1"/>
    </xf>
    <xf numFmtId="0" fontId="7" fillId="0" borderId="10" xfId="49" applyFont="1" applyBorder="1" applyAlignment="1">
      <alignment horizontal="center" vertical="center"/>
    </xf>
    <xf numFmtId="0" fontId="7" fillId="0" borderId="2" xfId="49" applyFont="1" applyBorder="1" applyAlignment="1">
      <alignment horizontal="center" vertical="center"/>
    </xf>
    <xf numFmtId="0" fontId="11" fillId="0" borderId="10" xfId="2" applyBorder="1" applyAlignment="1">
      <alignment horizontal="center" vertical="center" textRotation="90" wrapText="1"/>
    </xf>
    <xf numFmtId="0" fontId="11" fillId="0" borderId="2" xfId="2" applyBorder="1" applyAlignment="1">
      <alignment horizontal="center" vertical="center" textRotation="90" wrapText="1"/>
    </xf>
    <xf numFmtId="0" fontId="11" fillId="0" borderId="1" xfId="49" applyFont="1" applyBorder="1" applyAlignment="1">
      <alignment horizontal="center" vertical="center" textRotation="90" wrapText="1"/>
    </xf>
    <xf numFmtId="0" fontId="50" fillId="0" borderId="0" xfId="2" applyFont="1" applyAlignment="1">
      <alignment horizontal="center"/>
    </xf>
    <xf numFmtId="0" fontId="41" fillId="0" borderId="10" xfId="2" applyFont="1" applyBorder="1" applyAlignment="1">
      <alignment horizontal="left" vertical="center" wrapText="1"/>
    </xf>
    <xf numFmtId="0" fontId="41" fillId="0" borderId="6" xfId="2" applyFont="1" applyBorder="1" applyAlignment="1">
      <alignment horizontal="left" vertical="center" wrapText="1"/>
    </xf>
    <xf numFmtId="0" fontId="41" fillId="0" borderId="2" xfId="2" applyFont="1" applyBorder="1" applyAlignment="1">
      <alignment horizontal="left" vertical="center" wrapText="1"/>
    </xf>
    <xf numFmtId="0" fontId="42" fillId="0" borderId="0" xfId="2" applyFont="1" applyAlignment="1">
      <alignment horizontal="center" wrapText="1"/>
    </xf>
    <xf numFmtId="0" fontId="42" fillId="0" borderId="0" xfId="2" applyFont="1" applyAlignment="1">
      <alignment horizontal="center"/>
    </xf>
    <xf numFmtId="0" fontId="8" fillId="0" borderId="0" xfId="1" applyFont="1" applyAlignment="1">
      <alignment horizontal="center" vertical="top" wrapText="1"/>
    </xf>
    <xf numFmtId="0" fontId="0" fillId="0" borderId="0" xfId="0" applyAlignment="1">
      <alignment vertical="top"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6DA-4CBC-9603-FEC14CAFED6F}"/>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6DA-4CBC-9603-FEC14CAFED6F}"/>
            </c:ext>
          </c:extLst>
        </c:ser>
        <c:dLbls>
          <c:showLegendKey val="0"/>
          <c:showVal val="0"/>
          <c:showCatName val="0"/>
          <c:showSerName val="0"/>
          <c:showPercent val="0"/>
          <c:showBubbleSize val="0"/>
        </c:dLbls>
        <c:smooth val="0"/>
        <c:axId val="587076848"/>
        <c:axId val="587077240"/>
      </c:lineChart>
      <c:catAx>
        <c:axId val="587076848"/>
        <c:scaling>
          <c:orientation val="minMax"/>
        </c:scaling>
        <c:delete val="0"/>
        <c:axPos val="b"/>
        <c:numFmt formatCode="General" sourceLinked="1"/>
        <c:majorTickMark val="out"/>
        <c:minorTickMark val="none"/>
        <c:tickLblPos val="nextTo"/>
        <c:crossAx val="587077240"/>
        <c:crosses val="autoZero"/>
        <c:auto val="1"/>
        <c:lblAlgn val="ctr"/>
        <c:lblOffset val="100"/>
        <c:noMultiLvlLbl val="0"/>
      </c:catAx>
      <c:valAx>
        <c:axId val="587077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70768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2" t="s">
        <v>67</v>
      </c>
    </row>
    <row r="2" spans="1:22" s="7" customFormat="1" ht="18.75" customHeight="1" x14ac:dyDescent="0.3">
      <c r="A2" s="13"/>
      <c r="C2" s="11" t="s">
        <v>9</v>
      </c>
    </row>
    <row r="3" spans="1:22" s="7" customFormat="1" ht="18.75" x14ac:dyDescent="0.3">
      <c r="A3" s="12"/>
      <c r="C3" s="11" t="s">
        <v>490</v>
      </c>
    </row>
    <row r="4" spans="1:22" s="7" customFormat="1" ht="18.75" x14ac:dyDescent="0.3">
      <c r="A4" s="12"/>
      <c r="H4" s="11"/>
    </row>
    <row r="5" spans="1:22" s="7" customFormat="1" ht="15.75" x14ac:dyDescent="0.25">
      <c r="A5" s="191" t="str">
        <f ca="1">"Год раскрытия информации: "&amp;YEAR(TODAY())&amp;" год"</f>
        <v>Год раскрытия информации: 2023 год</v>
      </c>
      <c r="B5" s="191"/>
      <c r="C5" s="191"/>
      <c r="D5" s="76"/>
      <c r="E5" s="76"/>
      <c r="F5" s="76"/>
      <c r="G5" s="76"/>
      <c r="H5" s="76"/>
      <c r="I5" s="76"/>
      <c r="J5" s="76"/>
    </row>
    <row r="6" spans="1:22" s="7" customFormat="1" ht="18.75" x14ac:dyDescent="0.3">
      <c r="A6" s="12"/>
      <c r="H6" s="11"/>
    </row>
    <row r="7" spans="1:22" s="7" customFormat="1" ht="18.75" x14ac:dyDescent="0.2">
      <c r="A7" s="195" t="s">
        <v>8</v>
      </c>
      <c r="B7" s="195"/>
      <c r="C7" s="19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4" t="s">
        <v>506</v>
      </c>
      <c r="B9" s="194"/>
      <c r="C9" s="194"/>
      <c r="D9" s="6"/>
      <c r="E9" s="6"/>
      <c r="F9" s="6"/>
      <c r="G9" s="6"/>
      <c r="H9" s="6"/>
      <c r="I9" s="9"/>
      <c r="J9" s="9"/>
      <c r="K9" s="9"/>
      <c r="L9" s="9"/>
      <c r="M9" s="9"/>
      <c r="N9" s="9"/>
      <c r="O9" s="9"/>
      <c r="P9" s="9"/>
      <c r="Q9" s="9"/>
      <c r="R9" s="9"/>
      <c r="S9" s="9"/>
      <c r="T9" s="9"/>
      <c r="U9" s="9"/>
      <c r="V9" s="9"/>
    </row>
    <row r="10" spans="1:22" s="7" customFormat="1" ht="18.75" x14ac:dyDescent="0.2">
      <c r="A10" s="192" t="s">
        <v>405</v>
      </c>
      <c r="B10" s="192"/>
      <c r="C10" s="19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96" t="s">
        <v>491</v>
      </c>
      <c r="B12" s="196"/>
      <c r="C12" s="196"/>
      <c r="D12" s="6"/>
      <c r="E12" s="6"/>
      <c r="F12" s="6"/>
      <c r="G12" s="6"/>
      <c r="H12" s="6"/>
      <c r="I12" s="9"/>
      <c r="J12" s="9"/>
      <c r="K12" s="9"/>
      <c r="L12" s="9"/>
      <c r="M12" s="9"/>
      <c r="N12" s="9"/>
      <c r="O12" s="9"/>
      <c r="P12" s="9"/>
      <c r="Q12" s="9"/>
      <c r="R12" s="9"/>
      <c r="S12" s="9"/>
      <c r="T12" s="9"/>
      <c r="U12" s="9"/>
      <c r="V12" s="9"/>
    </row>
    <row r="13" spans="1:22" s="7" customFormat="1" ht="18.75" x14ac:dyDescent="0.2">
      <c r="A13" s="192" t="s">
        <v>6</v>
      </c>
      <c r="B13" s="192"/>
      <c r="C13" s="192"/>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8.75" x14ac:dyDescent="0.2">
      <c r="A15" s="197" t="s">
        <v>510</v>
      </c>
      <c r="B15" s="194"/>
      <c r="C15" s="194"/>
      <c r="D15" s="6"/>
      <c r="E15" s="6"/>
      <c r="F15" s="6"/>
      <c r="G15" s="6"/>
      <c r="H15" s="6"/>
      <c r="I15" s="6"/>
      <c r="J15" s="6"/>
      <c r="K15" s="6"/>
      <c r="L15" s="6"/>
      <c r="M15" s="6"/>
      <c r="N15" s="6"/>
      <c r="O15" s="6"/>
      <c r="P15" s="6"/>
      <c r="Q15" s="6"/>
      <c r="R15" s="6"/>
      <c r="S15" s="6"/>
      <c r="T15" s="6"/>
      <c r="U15" s="6"/>
      <c r="V15" s="6"/>
    </row>
    <row r="16" spans="1:22" s="2" customFormat="1" ht="15" customHeight="1" x14ac:dyDescent="0.2">
      <c r="A16" s="192" t="s">
        <v>5</v>
      </c>
      <c r="B16" s="192"/>
      <c r="C16" s="19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75" customHeight="1" x14ac:dyDescent="0.2">
      <c r="A18" s="193" t="s">
        <v>448</v>
      </c>
      <c r="B18" s="194"/>
      <c r="C18" s="19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4</v>
      </c>
      <c r="B20" s="21" t="s">
        <v>65</v>
      </c>
      <c r="C20" s="20" t="s">
        <v>64</v>
      </c>
      <c r="D20" s="4"/>
      <c r="E20" s="4"/>
      <c r="F20" s="4"/>
      <c r="G20" s="4"/>
      <c r="H20" s="4"/>
      <c r="I20" s="3"/>
      <c r="J20" s="3"/>
      <c r="K20" s="3"/>
      <c r="L20" s="3"/>
      <c r="M20" s="3"/>
      <c r="N20" s="3"/>
      <c r="O20" s="3"/>
      <c r="P20" s="3"/>
      <c r="Q20" s="3"/>
      <c r="R20" s="3"/>
      <c r="S20" s="3"/>
    </row>
    <row r="21" spans="1:22" s="2" customFormat="1" ht="16.5" customHeight="1" x14ac:dyDescent="0.2">
      <c r="A21" s="20">
        <v>1</v>
      </c>
      <c r="B21" s="21">
        <v>2</v>
      </c>
      <c r="C21" s="20">
        <v>3</v>
      </c>
      <c r="D21" s="4"/>
      <c r="E21" s="4"/>
      <c r="F21" s="4"/>
      <c r="G21" s="4"/>
      <c r="H21" s="4"/>
      <c r="I21" s="3"/>
      <c r="J21" s="3"/>
      <c r="K21" s="3"/>
      <c r="L21" s="3"/>
      <c r="M21" s="3"/>
      <c r="N21" s="3"/>
      <c r="O21" s="3"/>
      <c r="P21" s="3"/>
      <c r="Q21" s="3"/>
      <c r="R21" s="3"/>
      <c r="S21" s="3"/>
    </row>
    <row r="22" spans="1:22" s="2" customFormat="1" ht="39" customHeight="1" x14ac:dyDescent="0.2">
      <c r="A22" s="15" t="s">
        <v>63</v>
      </c>
      <c r="B22" s="112" t="s">
        <v>289</v>
      </c>
      <c r="C22" s="75" t="s">
        <v>406</v>
      </c>
      <c r="D22" s="4"/>
      <c r="E22" s="4"/>
      <c r="F22" s="4"/>
      <c r="G22" s="4"/>
      <c r="H22" s="4"/>
      <c r="I22" s="3"/>
      <c r="J22" s="3"/>
      <c r="K22" s="3"/>
      <c r="L22" s="3"/>
      <c r="M22" s="3"/>
      <c r="N22" s="3"/>
      <c r="O22" s="3"/>
      <c r="P22" s="3"/>
      <c r="Q22" s="3"/>
      <c r="R22" s="3"/>
      <c r="S22" s="3"/>
    </row>
    <row r="23" spans="1:22" s="2" customFormat="1" ht="47.25" x14ac:dyDescent="0.2">
      <c r="A23" s="15" t="s">
        <v>62</v>
      </c>
      <c r="B23" s="19" t="s">
        <v>449</v>
      </c>
      <c r="C23" s="75" t="s">
        <v>427</v>
      </c>
      <c r="D23" s="4"/>
      <c r="E23" s="4"/>
      <c r="F23" s="4"/>
      <c r="G23" s="4"/>
      <c r="H23" s="4"/>
      <c r="I23" s="3"/>
      <c r="J23" s="3"/>
      <c r="K23" s="3"/>
      <c r="L23" s="3"/>
      <c r="M23" s="3"/>
      <c r="N23" s="3"/>
      <c r="O23" s="3"/>
      <c r="P23" s="3"/>
      <c r="Q23" s="3"/>
      <c r="R23" s="3"/>
      <c r="S23" s="3"/>
    </row>
    <row r="24" spans="1:22" s="2" customFormat="1" ht="22.5" customHeight="1" x14ac:dyDescent="0.2">
      <c r="A24" s="188"/>
      <c r="B24" s="189"/>
      <c r="C24" s="190"/>
      <c r="D24" s="4"/>
      <c r="E24" s="4"/>
      <c r="F24" s="4"/>
      <c r="G24" s="4"/>
      <c r="H24" s="4"/>
      <c r="I24" s="3"/>
      <c r="J24" s="3"/>
      <c r="K24" s="3"/>
      <c r="L24" s="3"/>
      <c r="M24" s="3"/>
      <c r="N24" s="3"/>
      <c r="O24" s="3"/>
      <c r="P24" s="3"/>
      <c r="Q24" s="3"/>
      <c r="R24" s="3"/>
      <c r="S24" s="3"/>
    </row>
    <row r="25" spans="1:22" s="2" customFormat="1" ht="58.5" customHeight="1" x14ac:dyDescent="0.2">
      <c r="A25" s="15" t="s">
        <v>61</v>
      </c>
      <c r="B25" s="75" t="s">
        <v>353</v>
      </c>
      <c r="C25" s="18" t="s">
        <v>506</v>
      </c>
      <c r="D25" s="4"/>
      <c r="E25" s="4"/>
      <c r="F25" s="4"/>
      <c r="G25" s="4"/>
      <c r="H25" s="3"/>
      <c r="I25" s="3"/>
      <c r="J25" s="3"/>
      <c r="K25" s="3"/>
      <c r="L25" s="3"/>
      <c r="M25" s="3"/>
      <c r="N25" s="3"/>
      <c r="O25" s="3"/>
      <c r="P25" s="3"/>
      <c r="Q25" s="3"/>
      <c r="R25" s="3"/>
    </row>
    <row r="26" spans="1:22" s="2" customFormat="1" ht="42.75" customHeight="1" x14ac:dyDescent="0.2">
      <c r="A26" s="15" t="s">
        <v>60</v>
      </c>
      <c r="B26" s="75" t="s">
        <v>73</v>
      </c>
      <c r="C26" s="18" t="s">
        <v>445</v>
      </c>
      <c r="D26" s="4"/>
      <c r="E26" s="4"/>
      <c r="F26" s="4"/>
      <c r="G26" s="4"/>
      <c r="H26" s="3"/>
      <c r="I26" s="3"/>
      <c r="J26" s="3"/>
      <c r="K26" s="3"/>
      <c r="L26" s="3"/>
      <c r="M26" s="3"/>
      <c r="N26" s="3"/>
      <c r="O26" s="3"/>
      <c r="P26" s="3"/>
      <c r="Q26" s="3"/>
      <c r="R26" s="3"/>
    </row>
    <row r="27" spans="1:22" s="2" customFormat="1" ht="51.75" customHeight="1" x14ac:dyDescent="0.2">
      <c r="A27" s="15" t="s">
        <v>58</v>
      </c>
      <c r="B27" s="75" t="s">
        <v>72</v>
      </c>
      <c r="C27" s="173" t="s">
        <v>492</v>
      </c>
      <c r="D27" s="4"/>
      <c r="E27" s="4"/>
      <c r="F27" s="4"/>
      <c r="G27" s="4"/>
      <c r="H27" s="3"/>
      <c r="I27" s="3"/>
      <c r="J27" s="3"/>
      <c r="K27" s="3"/>
      <c r="L27" s="3"/>
      <c r="M27" s="3"/>
      <c r="N27" s="3"/>
      <c r="O27" s="3"/>
      <c r="P27" s="3"/>
      <c r="Q27" s="3"/>
      <c r="R27" s="3"/>
    </row>
    <row r="28" spans="1:22" s="2" customFormat="1" ht="42.75" customHeight="1" x14ac:dyDescent="0.2">
      <c r="A28" s="15" t="s">
        <v>57</v>
      </c>
      <c r="B28" s="75" t="s">
        <v>354</v>
      </c>
      <c r="C28" s="18" t="s">
        <v>407</v>
      </c>
      <c r="D28" s="4"/>
      <c r="E28" s="4"/>
      <c r="F28" s="4"/>
      <c r="G28" s="4"/>
      <c r="H28" s="3"/>
      <c r="I28" s="3"/>
      <c r="J28" s="3"/>
      <c r="K28" s="3"/>
      <c r="L28" s="3"/>
      <c r="M28" s="3"/>
      <c r="N28" s="3"/>
      <c r="O28" s="3"/>
      <c r="P28" s="3"/>
      <c r="Q28" s="3"/>
      <c r="R28" s="3"/>
    </row>
    <row r="29" spans="1:22" s="2" customFormat="1" ht="51.75" customHeight="1" x14ac:dyDescent="0.2">
      <c r="A29" s="15" t="s">
        <v>55</v>
      </c>
      <c r="B29" s="75" t="s">
        <v>408</v>
      </c>
      <c r="C29" s="18" t="s">
        <v>409</v>
      </c>
      <c r="D29" s="4"/>
      <c r="E29" s="4"/>
      <c r="F29" s="4"/>
      <c r="G29" s="4"/>
      <c r="H29" s="3"/>
      <c r="I29" s="3"/>
      <c r="J29" s="3"/>
      <c r="K29" s="3"/>
      <c r="L29" s="3"/>
      <c r="M29" s="3"/>
      <c r="N29" s="3"/>
      <c r="O29" s="3"/>
      <c r="P29" s="3"/>
      <c r="Q29" s="3"/>
      <c r="R29" s="3"/>
    </row>
    <row r="30" spans="1:22" s="2" customFormat="1" ht="51.75" customHeight="1" x14ac:dyDescent="0.2">
      <c r="A30" s="15" t="s">
        <v>53</v>
      </c>
      <c r="B30" s="75" t="s">
        <v>355</v>
      </c>
      <c r="C30" s="18" t="s">
        <v>432</v>
      </c>
      <c r="D30" s="4"/>
      <c r="E30" s="4"/>
      <c r="F30" s="4"/>
      <c r="G30" s="4"/>
      <c r="H30" s="3"/>
      <c r="I30" s="3"/>
      <c r="J30" s="3"/>
      <c r="K30" s="3"/>
      <c r="L30" s="3"/>
      <c r="M30" s="3"/>
      <c r="N30" s="3"/>
      <c r="O30" s="3"/>
      <c r="P30" s="3"/>
      <c r="Q30" s="3"/>
      <c r="R30" s="3"/>
    </row>
    <row r="31" spans="1:22" s="2" customFormat="1" ht="51.75" customHeight="1" x14ac:dyDescent="0.2">
      <c r="A31" s="15" t="s">
        <v>71</v>
      </c>
      <c r="B31" s="75" t="s">
        <v>356</v>
      </c>
      <c r="C31" s="18" t="s">
        <v>428</v>
      </c>
      <c r="D31" s="4"/>
      <c r="E31" s="4"/>
      <c r="F31" s="4"/>
      <c r="G31" s="4"/>
      <c r="H31" s="3"/>
      <c r="I31" s="3"/>
      <c r="J31" s="3"/>
      <c r="K31" s="3"/>
      <c r="L31" s="3"/>
      <c r="M31" s="3"/>
      <c r="N31" s="3"/>
      <c r="O31" s="3"/>
      <c r="P31" s="3"/>
      <c r="Q31" s="3"/>
      <c r="R31" s="3"/>
    </row>
    <row r="32" spans="1:22" s="2" customFormat="1" ht="51.75" customHeight="1" x14ac:dyDescent="0.2">
      <c r="A32" s="15" t="s">
        <v>69</v>
      </c>
      <c r="B32" s="75" t="s">
        <v>357</v>
      </c>
      <c r="C32" s="18" t="s">
        <v>428</v>
      </c>
      <c r="D32" s="4"/>
      <c r="E32" s="4"/>
      <c r="F32" s="4"/>
      <c r="G32" s="4"/>
      <c r="H32" s="3"/>
      <c r="I32" s="3"/>
      <c r="J32" s="3"/>
      <c r="K32" s="3"/>
      <c r="L32" s="3"/>
      <c r="M32" s="3"/>
      <c r="N32" s="3"/>
      <c r="O32" s="3"/>
      <c r="P32" s="3"/>
      <c r="Q32" s="3"/>
      <c r="R32" s="3"/>
    </row>
    <row r="33" spans="1:18" s="2" customFormat="1" ht="101.25" customHeight="1" x14ac:dyDescent="0.2">
      <c r="A33" s="15" t="s">
        <v>68</v>
      </c>
      <c r="B33" s="75" t="s">
        <v>358</v>
      </c>
      <c r="C33" s="75" t="s">
        <v>429</v>
      </c>
      <c r="D33" s="4"/>
      <c r="E33" s="4"/>
      <c r="F33" s="4"/>
      <c r="G33" s="4"/>
      <c r="H33" s="3"/>
      <c r="I33" s="3"/>
      <c r="J33" s="3"/>
      <c r="K33" s="3"/>
      <c r="L33" s="3"/>
      <c r="M33" s="3"/>
      <c r="N33" s="3"/>
      <c r="O33" s="3"/>
      <c r="P33" s="3"/>
      <c r="Q33" s="3"/>
      <c r="R33" s="3"/>
    </row>
    <row r="34" spans="1:18" ht="111" customHeight="1" x14ac:dyDescent="0.25">
      <c r="A34" s="15" t="s">
        <v>372</v>
      </c>
      <c r="B34" s="75" t="s">
        <v>359</v>
      </c>
      <c r="C34" s="75" t="s">
        <v>440</v>
      </c>
    </row>
    <row r="35" spans="1:18" ht="58.5" customHeight="1" x14ac:dyDescent="0.25">
      <c r="A35" s="15" t="s">
        <v>362</v>
      </c>
      <c r="B35" s="75" t="s">
        <v>70</v>
      </c>
      <c r="C35" s="113" t="s">
        <v>428</v>
      </c>
    </row>
    <row r="36" spans="1:18" ht="51.75" customHeight="1" x14ac:dyDescent="0.25">
      <c r="A36" s="15" t="s">
        <v>373</v>
      </c>
      <c r="B36" s="75" t="s">
        <v>360</v>
      </c>
      <c r="C36" s="113" t="s">
        <v>428</v>
      </c>
    </row>
    <row r="37" spans="1:18" ht="43.5" customHeight="1" x14ac:dyDescent="0.25">
      <c r="A37" s="15" t="s">
        <v>363</v>
      </c>
      <c r="B37" s="75" t="s">
        <v>361</v>
      </c>
      <c r="C37" s="113" t="s">
        <v>428</v>
      </c>
    </row>
    <row r="38" spans="1:18" ht="43.5" customHeight="1" x14ac:dyDescent="0.25">
      <c r="A38" s="15" t="s">
        <v>374</v>
      </c>
      <c r="B38" s="75" t="s">
        <v>210</v>
      </c>
      <c r="C38" s="113" t="s">
        <v>428</v>
      </c>
    </row>
    <row r="39" spans="1:18" ht="23.25" customHeight="1" x14ac:dyDescent="0.25">
      <c r="A39" s="188"/>
      <c r="B39" s="189"/>
      <c r="C39" s="190"/>
    </row>
    <row r="40" spans="1:18" ht="63" x14ac:dyDescent="0.25">
      <c r="A40" s="15" t="s">
        <v>364</v>
      </c>
      <c r="B40" s="75" t="s">
        <v>402</v>
      </c>
      <c r="C40" s="174" t="s">
        <v>507</v>
      </c>
    </row>
    <row r="41" spans="1:18" ht="105.75" customHeight="1" x14ac:dyDescent="0.25">
      <c r="A41" s="15" t="s">
        <v>375</v>
      </c>
      <c r="B41" s="75" t="s">
        <v>433</v>
      </c>
      <c r="C41" s="18" t="s">
        <v>438</v>
      </c>
    </row>
    <row r="42" spans="1:18" ht="83.25" customHeight="1" x14ac:dyDescent="0.25">
      <c r="A42" s="15" t="s">
        <v>365</v>
      </c>
      <c r="B42" s="75" t="s">
        <v>399</v>
      </c>
      <c r="C42" s="18" t="s">
        <v>439</v>
      </c>
    </row>
    <row r="43" spans="1:18" ht="186" customHeight="1" x14ac:dyDescent="0.25">
      <c r="A43" s="15" t="s">
        <v>376</v>
      </c>
      <c r="B43" s="75" t="s">
        <v>377</v>
      </c>
      <c r="C43" s="75" t="s">
        <v>446</v>
      </c>
    </row>
    <row r="44" spans="1:18" ht="111" customHeight="1" x14ac:dyDescent="0.25">
      <c r="A44" s="15" t="s">
        <v>366</v>
      </c>
      <c r="B44" s="75" t="s">
        <v>392</v>
      </c>
      <c r="C44" s="152" t="s">
        <v>493</v>
      </c>
    </row>
    <row r="45" spans="1:18" ht="120" customHeight="1" x14ac:dyDescent="0.25">
      <c r="A45" s="15" t="s">
        <v>390</v>
      </c>
      <c r="B45" s="75" t="s">
        <v>393</v>
      </c>
      <c r="C45" s="175" t="s">
        <v>494</v>
      </c>
    </row>
    <row r="46" spans="1:18" ht="125.25" customHeight="1" x14ac:dyDescent="0.25">
      <c r="A46" s="15" t="s">
        <v>367</v>
      </c>
      <c r="B46" s="75" t="s">
        <v>394</v>
      </c>
      <c r="C46" s="175" t="s">
        <v>495</v>
      </c>
    </row>
    <row r="47" spans="1:18" ht="18.75" customHeight="1" x14ac:dyDescent="0.25">
      <c r="A47" s="188"/>
      <c r="B47" s="189"/>
      <c r="C47" s="190"/>
    </row>
    <row r="48" spans="1:18" ht="75.75" customHeight="1" x14ac:dyDescent="0.25">
      <c r="A48" s="15" t="s">
        <v>391</v>
      </c>
      <c r="B48" s="75" t="s">
        <v>400</v>
      </c>
      <c r="C48" s="152" t="str">
        <f>ROUND('6.2. Паспорт фин осв ввод'!C24,2)&amp;" млн. руб с НДС"</f>
        <v>0,62 млн. руб с НДС</v>
      </c>
    </row>
    <row r="49" spans="1:3" ht="71.25" customHeight="1" x14ac:dyDescent="0.25">
      <c r="A49" s="15" t="s">
        <v>368</v>
      </c>
      <c r="B49" s="75" t="s">
        <v>401</v>
      </c>
      <c r="C49" s="152" t="str">
        <f>ROUND('6.2. Паспорт фин осв ввод'!C30,2)&amp;" млн. руб без НДС"</f>
        <v>0,51 млн. руб без НДС</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3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zoomScale="70" zoomScaleNormal="70" zoomScaleSheetLayoutView="80" workbookViewId="0">
      <selection activeCell="Z55" sqref="Z55"/>
    </sheetView>
  </sheetViews>
  <sheetFormatPr defaultRowHeight="15.75" x14ac:dyDescent="0.25"/>
  <cols>
    <col min="1" max="1" width="9.140625" style="25"/>
    <col min="2" max="2" width="57.85546875" style="25" customWidth="1"/>
    <col min="3" max="3" width="15.28515625" style="25" customWidth="1"/>
    <col min="4" max="4" width="17.85546875" style="25" customWidth="1"/>
    <col min="5" max="5" width="20.42578125" style="25" customWidth="1"/>
    <col min="6" max="6" width="18.7109375" style="25" customWidth="1"/>
    <col min="7" max="7" width="12.85546875" style="25" customWidth="1"/>
    <col min="8" max="27" width="8.7109375" style="25" customWidth="1"/>
    <col min="28" max="28" width="13.140625" style="25" customWidth="1"/>
    <col min="29" max="29" width="24.85546875" style="25" customWidth="1"/>
    <col min="30" max="16384" width="9.140625" style="25"/>
  </cols>
  <sheetData>
    <row r="1" spans="1:29" ht="18.75" x14ac:dyDescent="0.25">
      <c r="AC1" s="22" t="s">
        <v>67</v>
      </c>
    </row>
    <row r="2" spans="1:29" ht="18.75" x14ac:dyDescent="0.3">
      <c r="AC2" s="11" t="s">
        <v>9</v>
      </c>
    </row>
    <row r="3" spans="1:29" ht="18.75" x14ac:dyDescent="0.3">
      <c r="AC3" s="11" t="s">
        <v>490</v>
      </c>
    </row>
    <row r="4" spans="1:29" ht="18.75" customHeight="1" x14ac:dyDescent="0.25">
      <c r="A4" s="191" t="str">
        <f ca="1">'1. паспорт местоположение'!A5:C5</f>
        <v>Год раскрытия информации: 2023 год</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row>
    <row r="5" spans="1:29" ht="18.75" x14ac:dyDescent="0.3">
      <c r="AC5" s="11"/>
    </row>
    <row r="6" spans="1:29" ht="18.75" x14ac:dyDescent="0.25">
      <c r="A6" s="195" t="s">
        <v>8</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row>
    <row r="7" spans="1:29" ht="18.75" x14ac:dyDescent="0.25">
      <c r="A7" s="9"/>
      <c r="B7" s="9"/>
      <c r="C7" s="9"/>
      <c r="D7" s="9"/>
      <c r="E7" s="9"/>
      <c r="F7" s="9"/>
      <c r="G7" s="9"/>
      <c r="H7" s="37"/>
      <c r="I7" s="37"/>
      <c r="J7" s="37"/>
      <c r="K7" s="37"/>
      <c r="L7" s="37"/>
      <c r="M7" s="37"/>
      <c r="N7" s="37"/>
      <c r="O7" s="37"/>
      <c r="P7" s="37"/>
      <c r="Q7" s="37"/>
      <c r="R7" s="37"/>
      <c r="S7" s="37"/>
      <c r="T7" s="37"/>
      <c r="U7" s="37"/>
      <c r="V7" s="37"/>
      <c r="W7" s="37"/>
      <c r="X7" s="37"/>
      <c r="Y7" s="37"/>
      <c r="Z7" s="37"/>
      <c r="AA7" s="37"/>
      <c r="AB7" s="37"/>
      <c r="AC7" s="37"/>
    </row>
    <row r="8" spans="1:29" ht="18.75" x14ac:dyDescent="0.25">
      <c r="A8" s="194" t="s">
        <v>506</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2" t="s">
        <v>7</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row>
    <row r="10" spans="1:29" ht="18.75" x14ac:dyDescent="0.25">
      <c r="A10" s="9"/>
      <c r="B10" s="9"/>
      <c r="C10" s="9"/>
      <c r="D10" s="9"/>
      <c r="E10" s="9"/>
      <c r="F10" s="9"/>
      <c r="G10" s="9"/>
      <c r="H10" s="37"/>
      <c r="I10" s="37"/>
      <c r="J10" s="37"/>
      <c r="K10" s="37"/>
      <c r="L10" s="37"/>
      <c r="M10" s="37"/>
      <c r="N10" s="37"/>
      <c r="O10" s="37"/>
      <c r="P10" s="37"/>
      <c r="Q10" s="37"/>
      <c r="R10" s="37"/>
      <c r="S10" s="37"/>
      <c r="T10" s="37"/>
      <c r="U10" s="37"/>
      <c r="V10" s="37"/>
      <c r="W10" s="37"/>
      <c r="X10" s="37"/>
      <c r="Y10" s="37"/>
      <c r="Z10" s="37"/>
      <c r="AA10" s="37"/>
      <c r="AB10" s="37"/>
      <c r="AC10" s="37"/>
    </row>
    <row r="11" spans="1:29" x14ac:dyDescent="0.25">
      <c r="A11" s="196" t="str">
        <f>'1. паспорт местоположение'!A12:C12</f>
        <v>I_ОЭК_50_53</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row>
    <row r="12" spans="1:29" x14ac:dyDescent="0.25">
      <c r="A12" s="192" t="s">
        <v>6</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row>
    <row r="13" spans="1:29" ht="16.5" customHeight="1" x14ac:dyDescent="0.3">
      <c r="A13" s="8"/>
      <c r="B13" s="8"/>
      <c r="C13" s="8"/>
      <c r="D13" s="8"/>
      <c r="E13" s="8"/>
      <c r="F13" s="8"/>
      <c r="G13" s="8"/>
      <c r="H13" s="36"/>
      <c r="I13" s="36"/>
      <c r="J13" s="36"/>
      <c r="K13" s="36"/>
      <c r="L13" s="36"/>
      <c r="M13" s="36"/>
      <c r="N13" s="36"/>
      <c r="O13" s="36"/>
      <c r="P13" s="36"/>
      <c r="Q13" s="36"/>
      <c r="R13" s="36"/>
      <c r="S13" s="36"/>
      <c r="T13" s="36"/>
      <c r="U13" s="36"/>
      <c r="V13" s="36"/>
      <c r="W13" s="36"/>
      <c r="X13" s="36"/>
      <c r="Y13" s="36"/>
      <c r="Z13" s="36"/>
      <c r="AA13" s="36"/>
      <c r="AB13" s="36"/>
      <c r="AC13" s="36"/>
    </row>
    <row r="14" spans="1:29" ht="18.75" x14ac:dyDescent="0.25">
      <c r="A14" s="195" t="str">
        <f>'1. паспорт местоположение'!A15:C15</f>
        <v xml:space="preserve">Реконструкция КТП и трансформатора 100 кВА 10/0,4 кВ в ТП-492а в СНТ "Дорстроевец" </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2" t="s">
        <v>5</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row>
    <row r="16" spans="1:29"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row>
    <row r="18" spans="1:32" ht="61.5" customHeight="1" x14ac:dyDescent="0.25">
      <c r="A18" s="309" t="s">
        <v>476</v>
      </c>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row>
    <row r="20" spans="1:32" ht="33" customHeight="1" x14ac:dyDescent="0.25">
      <c r="A20" s="304" t="s">
        <v>190</v>
      </c>
      <c r="B20" s="304" t="s">
        <v>189</v>
      </c>
      <c r="C20" s="298" t="s">
        <v>188</v>
      </c>
      <c r="D20" s="298"/>
      <c r="E20" s="299" t="s">
        <v>187</v>
      </c>
      <c r="F20" s="299"/>
      <c r="G20" s="304" t="s">
        <v>186</v>
      </c>
      <c r="H20" s="311" t="s">
        <v>477</v>
      </c>
      <c r="I20" s="312"/>
      <c r="J20" s="312"/>
      <c r="K20" s="312"/>
      <c r="L20" s="311" t="s">
        <v>478</v>
      </c>
      <c r="M20" s="312"/>
      <c r="N20" s="312"/>
      <c r="O20" s="312"/>
      <c r="P20" s="311" t="s">
        <v>479</v>
      </c>
      <c r="Q20" s="312"/>
      <c r="R20" s="312"/>
      <c r="S20" s="312"/>
      <c r="T20" s="311" t="s">
        <v>480</v>
      </c>
      <c r="U20" s="312"/>
      <c r="V20" s="312"/>
      <c r="W20" s="312"/>
      <c r="X20" s="311" t="s">
        <v>481</v>
      </c>
      <c r="Y20" s="312"/>
      <c r="Z20" s="312"/>
      <c r="AA20" s="312"/>
      <c r="AB20" s="313" t="s">
        <v>185</v>
      </c>
      <c r="AC20" s="313"/>
      <c r="AD20" s="160"/>
      <c r="AE20" s="160"/>
      <c r="AF20" s="160"/>
    </row>
    <row r="21" spans="1:32" ht="99.75" customHeight="1" x14ac:dyDescent="0.25">
      <c r="A21" s="305"/>
      <c r="B21" s="305"/>
      <c r="C21" s="298"/>
      <c r="D21" s="298"/>
      <c r="E21" s="299"/>
      <c r="F21" s="299"/>
      <c r="G21" s="305"/>
      <c r="H21" s="298" t="s">
        <v>1</v>
      </c>
      <c r="I21" s="298"/>
      <c r="J21" s="298" t="s">
        <v>181</v>
      </c>
      <c r="K21" s="298"/>
      <c r="L21" s="298" t="s">
        <v>1</v>
      </c>
      <c r="M21" s="298"/>
      <c r="N21" s="298" t="s">
        <v>181</v>
      </c>
      <c r="O21" s="298"/>
      <c r="P21" s="298" t="s">
        <v>1</v>
      </c>
      <c r="Q21" s="298"/>
      <c r="R21" s="298" t="s">
        <v>181</v>
      </c>
      <c r="S21" s="298"/>
      <c r="T21" s="298" t="s">
        <v>1</v>
      </c>
      <c r="U21" s="298"/>
      <c r="V21" s="298" t="s">
        <v>181</v>
      </c>
      <c r="W21" s="298"/>
      <c r="X21" s="298" t="s">
        <v>1</v>
      </c>
      <c r="Y21" s="298"/>
      <c r="Z21" s="298" t="s">
        <v>181</v>
      </c>
      <c r="AA21" s="298"/>
      <c r="AB21" s="313"/>
      <c r="AC21" s="313"/>
    </row>
    <row r="22" spans="1:32" ht="89.25" customHeight="1" x14ac:dyDescent="0.25">
      <c r="A22" s="306"/>
      <c r="B22" s="306"/>
      <c r="C22" s="151" t="s">
        <v>1</v>
      </c>
      <c r="D22" s="151" t="s">
        <v>10</v>
      </c>
      <c r="E22" s="151" t="s">
        <v>184</v>
      </c>
      <c r="F22" s="151" t="s">
        <v>183</v>
      </c>
      <c r="G22" s="306"/>
      <c r="H22" s="82" t="s">
        <v>369</v>
      </c>
      <c r="I22" s="82" t="s">
        <v>370</v>
      </c>
      <c r="J22" s="82" t="s">
        <v>369</v>
      </c>
      <c r="K22" s="82" t="s">
        <v>370</v>
      </c>
      <c r="L22" s="82" t="s">
        <v>369</v>
      </c>
      <c r="M22" s="82" t="s">
        <v>370</v>
      </c>
      <c r="N22" s="82" t="s">
        <v>369</v>
      </c>
      <c r="O22" s="82" t="s">
        <v>370</v>
      </c>
      <c r="P22" s="82" t="s">
        <v>369</v>
      </c>
      <c r="Q22" s="82" t="s">
        <v>370</v>
      </c>
      <c r="R22" s="82" t="s">
        <v>369</v>
      </c>
      <c r="S22" s="82" t="s">
        <v>370</v>
      </c>
      <c r="T22" s="82" t="s">
        <v>369</v>
      </c>
      <c r="U22" s="82" t="s">
        <v>370</v>
      </c>
      <c r="V22" s="82" t="s">
        <v>369</v>
      </c>
      <c r="W22" s="82" t="s">
        <v>370</v>
      </c>
      <c r="X22" s="82" t="s">
        <v>369</v>
      </c>
      <c r="Y22" s="82" t="s">
        <v>370</v>
      </c>
      <c r="Z22" s="82" t="s">
        <v>369</v>
      </c>
      <c r="AA22" s="82" t="s">
        <v>370</v>
      </c>
      <c r="AB22" s="151" t="s">
        <v>182</v>
      </c>
      <c r="AC22" s="151" t="s">
        <v>10</v>
      </c>
    </row>
    <row r="23" spans="1:32" ht="19.5" customHeight="1" x14ac:dyDescent="0.25">
      <c r="A23" s="145">
        <v>1</v>
      </c>
      <c r="B23" s="145">
        <f>SUM(A23+1)</f>
        <v>2</v>
      </c>
      <c r="C23" s="145">
        <f t="shared" ref="C23:AC23" si="0">SUM(B23+1)</f>
        <v>3</v>
      </c>
      <c r="D23" s="145">
        <f t="shared" si="0"/>
        <v>4</v>
      </c>
      <c r="E23" s="145">
        <f t="shared" si="0"/>
        <v>5</v>
      </c>
      <c r="F23" s="145">
        <f t="shared" si="0"/>
        <v>6</v>
      </c>
      <c r="G23" s="145">
        <f t="shared" si="0"/>
        <v>7</v>
      </c>
      <c r="H23" s="145">
        <f t="shared" si="0"/>
        <v>8</v>
      </c>
      <c r="I23" s="145">
        <f t="shared" si="0"/>
        <v>9</v>
      </c>
      <c r="J23" s="145">
        <f t="shared" si="0"/>
        <v>10</v>
      </c>
      <c r="K23" s="145">
        <f t="shared" si="0"/>
        <v>11</v>
      </c>
      <c r="L23" s="145">
        <f t="shared" si="0"/>
        <v>12</v>
      </c>
      <c r="M23" s="145">
        <f t="shared" si="0"/>
        <v>13</v>
      </c>
      <c r="N23" s="145">
        <f t="shared" si="0"/>
        <v>14</v>
      </c>
      <c r="O23" s="145">
        <f t="shared" si="0"/>
        <v>15</v>
      </c>
      <c r="P23" s="145">
        <f t="shared" si="0"/>
        <v>16</v>
      </c>
      <c r="Q23" s="145">
        <f t="shared" si="0"/>
        <v>17</v>
      </c>
      <c r="R23" s="145">
        <f t="shared" si="0"/>
        <v>18</v>
      </c>
      <c r="S23" s="145">
        <f t="shared" si="0"/>
        <v>19</v>
      </c>
      <c r="T23" s="145">
        <f t="shared" si="0"/>
        <v>20</v>
      </c>
      <c r="U23" s="145">
        <f t="shared" si="0"/>
        <v>21</v>
      </c>
      <c r="V23" s="145">
        <f t="shared" si="0"/>
        <v>22</v>
      </c>
      <c r="W23" s="145">
        <f t="shared" si="0"/>
        <v>23</v>
      </c>
      <c r="X23" s="145">
        <f t="shared" si="0"/>
        <v>24</v>
      </c>
      <c r="Y23" s="145">
        <f t="shared" si="0"/>
        <v>25</v>
      </c>
      <c r="Z23" s="145">
        <f t="shared" si="0"/>
        <v>26</v>
      </c>
      <c r="AA23" s="145">
        <f t="shared" si="0"/>
        <v>27</v>
      </c>
      <c r="AB23" s="145">
        <f t="shared" si="0"/>
        <v>28</v>
      </c>
      <c r="AC23" s="145">
        <f t="shared" si="0"/>
        <v>29</v>
      </c>
    </row>
    <row r="24" spans="1:32" ht="47.25" customHeight="1" x14ac:dyDescent="0.25">
      <c r="A24" s="34">
        <v>1</v>
      </c>
      <c r="B24" s="33" t="s">
        <v>180</v>
      </c>
      <c r="C24" s="161">
        <f>C27</f>
        <v>0.61543400000000015</v>
      </c>
      <c r="D24" s="161"/>
      <c r="E24" s="161">
        <f>C24</f>
        <v>0.61543400000000015</v>
      </c>
      <c r="F24" s="161"/>
      <c r="G24" s="161"/>
      <c r="H24" s="178"/>
      <c r="I24" s="162"/>
      <c r="J24" s="161"/>
      <c r="K24" s="161"/>
      <c r="L24" s="161"/>
      <c r="M24" s="161"/>
      <c r="N24" s="161"/>
      <c r="O24" s="161"/>
      <c r="P24" s="161"/>
      <c r="Q24" s="161"/>
      <c r="R24" s="161"/>
      <c r="S24" s="161"/>
      <c r="T24" s="161"/>
      <c r="U24" s="161"/>
      <c r="V24" s="161"/>
      <c r="W24" s="161"/>
      <c r="X24" s="161">
        <v>0.61543399999999993</v>
      </c>
      <c r="Y24" s="161"/>
      <c r="Z24" s="161">
        <v>0.61543399999999993</v>
      </c>
      <c r="AA24" s="161"/>
      <c r="AB24" s="161">
        <f>C24</f>
        <v>0.61543400000000015</v>
      </c>
      <c r="AC24" s="161"/>
    </row>
    <row r="25" spans="1:32" ht="24" customHeight="1" x14ac:dyDescent="0.25">
      <c r="A25" s="31" t="s">
        <v>179</v>
      </c>
      <c r="B25" s="24" t="s">
        <v>178</v>
      </c>
      <c r="C25" s="161"/>
      <c r="D25" s="161"/>
      <c r="E25" s="161"/>
      <c r="F25" s="163"/>
      <c r="G25" s="161"/>
      <c r="H25" s="178"/>
      <c r="I25" s="162"/>
      <c r="J25" s="161"/>
      <c r="K25" s="161"/>
      <c r="L25" s="161"/>
      <c r="M25" s="161"/>
      <c r="N25" s="161"/>
      <c r="O25" s="161"/>
      <c r="P25" s="161"/>
      <c r="Q25" s="161"/>
      <c r="R25" s="161"/>
      <c r="S25" s="161"/>
      <c r="T25" s="161"/>
      <c r="U25" s="161"/>
      <c r="V25" s="161"/>
      <c r="W25" s="161"/>
      <c r="X25" s="161"/>
      <c r="Y25" s="161"/>
      <c r="Z25" s="161"/>
      <c r="AA25" s="161"/>
      <c r="AB25" s="161"/>
      <c r="AC25" s="161"/>
    </row>
    <row r="26" spans="1:32" x14ac:dyDescent="0.25">
      <c r="A26" s="31" t="s">
        <v>177</v>
      </c>
      <c r="B26" s="24" t="s">
        <v>176</v>
      </c>
      <c r="C26" s="164"/>
      <c r="D26" s="164"/>
      <c r="E26" s="164"/>
      <c r="F26" s="164"/>
      <c r="G26" s="161"/>
      <c r="H26" s="178"/>
      <c r="I26" s="162"/>
      <c r="J26" s="164"/>
      <c r="K26" s="161"/>
      <c r="L26" s="164"/>
      <c r="M26" s="161"/>
      <c r="N26" s="161"/>
      <c r="O26" s="164"/>
      <c r="P26" s="164"/>
      <c r="Q26" s="164"/>
      <c r="R26" s="164"/>
      <c r="S26" s="164"/>
      <c r="T26" s="164"/>
      <c r="U26" s="164"/>
      <c r="V26" s="164"/>
      <c r="W26" s="164"/>
      <c r="X26" s="164"/>
      <c r="Y26" s="164"/>
      <c r="Z26" s="164"/>
      <c r="AA26" s="164"/>
      <c r="AB26" s="164"/>
      <c r="AC26" s="164"/>
    </row>
    <row r="27" spans="1:32" ht="31.5" x14ac:dyDescent="0.25">
      <c r="A27" s="31" t="s">
        <v>175</v>
      </c>
      <c r="B27" s="24" t="s">
        <v>352</v>
      </c>
      <c r="C27" s="164">
        <f>C30*1.2</f>
        <v>0.61543400000000015</v>
      </c>
      <c r="D27" s="164"/>
      <c r="E27" s="164">
        <f>C27</f>
        <v>0.61543400000000015</v>
      </c>
      <c r="F27" s="164"/>
      <c r="G27" s="164"/>
      <c r="H27" s="178"/>
      <c r="I27" s="165"/>
      <c r="J27" s="164"/>
      <c r="K27" s="164"/>
      <c r="L27" s="164"/>
      <c r="M27" s="164"/>
      <c r="N27" s="164"/>
      <c r="O27" s="164"/>
      <c r="P27" s="164"/>
      <c r="Q27" s="164"/>
      <c r="R27" s="164"/>
      <c r="S27" s="164"/>
      <c r="T27" s="164"/>
      <c r="U27" s="164"/>
      <c r="V27" s="164"/>
      <c r="W27" s="164"/>
      <c r="X27" s="164">
        <f>C27</f>
        <v>0.61543400000000015</v>
      </c>
      <c r="Y27" s="164"/>
      <c r="Z27" s="164">
        <f>X27</f>
        <v>0.61543400000000015</v>
      </c>
      <c r="AA27" s="164"/>
      <c r="AB27" s="164">
        <f>C27</f>
        <v>0.61543400000000015</v>
      </c>
      <c r="AC27" s="164"/>
    </row>
    <row r="28" spans="1:32" x14ac:dyDescent="0.25">
      <c r="A28" s="31" t="s">
        <v>174</v>
      </c>
      <c r="B28" s="24" t="s">
        <v>426</v>
      </c>
      <c r="C28" s="164"/>
      <c r="D28" s="164"/>
      <c r="E28" s="164"/>
      <c r="F28" s="164"/>
      <c r="G28" s="164"/>
      <c r="H28" s="178"/>
      <c r="I28" s="164"/>
      <c r="J28" s="164"/>
      <c r="K28" s="164"/>
      <c r="L28" s="164"/>
      <c r="M28" s="164"/>
      <c r="N28" s="164"/>
      <c r="O28" s="164"/>
      <c r="P28" s="164"/>
      <c r="Q28" s="164"/>
      <c r="R28" s="164"/>
      <c r="S28" s="164"/>
      <c r="T28" s="164"/>
      <c r="U28" s="164"/>
      <c r="V28" s="164"/>
      <c r="W28" s="164"/>
      <c r="X28" s="164"/>
      <c r="Y28" s="164"/>
      <c r="Z28" s="164"/>
      <c r="AA28" s="164"/>
      <c r="AB28" s="164"/>
      <c r="AC28" s="163"/>
    </row>
    <row r="29" spans="1:32" x14ac:dyDescent="0.25">
      <c r="A29" s="31" t="s">
        <v>173</v>
      </c>
      <c r="B29" s="35" t="s">
        <v>172</v>
      </c>
      <c r="C29" s="164"/>
      <c r="D29" s="164"/>
      <c r="E29" s="164"/>
      <c r="F29" s="164"/>
      <c r="G29" s="164"/>
      <c r="H29" s="178"/>
      <c r="I29" s="164"/>
      <c r="J29" s="164"/>
      <c r="K29" s="164"/>
      <c r="L29" s="164"/>
      <c r="M29" s="164"/>
      <c r="N29" s="164"/>
      <c r="O29" s="164"/>
      <c r="P29" s="164"/>
      <c r="Q29" s="164"/>
      <c r="R29" s="164"/>
      <c r="S29" s="164"/>
      <c r="T29" s="164"/>
      <c r="U29" s="164"/>
      <c r="V29" s="164"/>
      <c r="W29" s="164"/>
      <c r="X29" s="164"/>
      <c r="Y29" s="164"/>
      <c r="Z29" s="164"/>
      <c r="AA29" s="164"/>
      <c r="AB29" s="164"/>
      <c r="AC29" s="163"/>
    </row>
    <row r="30" spans="1:32" ht="47.25" x14ac:dyDescent="0.25">
      <c r="A30" s="34" t="s">
        <v>62</v>
      </c>
      <c r="B30" s="33" t="s">
        <v>171</v>
      </c>
      <c r="C30" s="161">
        <f>SUM(C31:C33)</f>
        <v>0.51286166666666677</v>
      </c>
      <c r="D30" s="161"/>
      <c r="E30" s="161">
        <f>SUM(E31:E33)</f>
        <v>0.51286166666666677</v>
      </c>
      <c r="F30" s="161"/>
      <c r="G30" s="161"/>
      <c r="H30" s="178"/>
      <c r="I30" s="165"/>
      <c r="J30" s="161"/>
      <c r="K30" s="161"/>
      <c r="L30" s="161"/>
      <c r="M30" s="161"/>
      <c r="N30" s="161"/>
      <c r="O30" s="161"/>
      <c r="P30" s="161"/>
      <c r="Q30" s="161"/>
      <c r="R30" s="161"/>
      <c r="S30" s="161"/>
      <c r="T30" s="161"/>
      <c r="U30" s="161"/>
      <c r="V30" s="161"/>
      <c r="W30" s="161"/>
      <c r="X30" s="161">
        <f>SUM(X31:X33)</f>
        <v>0.51286166666666677</v>
      </c>
      <c r="Y30" s="161"/>
      <c r="Z30" s="161">
        <f>X30</f>
        <v>0.51286166666666677</v>
      </c>
      <c r="AA30" s="161"/>
      <c r="AB30" s="161">
        <f>C30</f>
        <v>0.51286166666666677</v>
      </c>
      <c r="AC30" s="161"/>
    </row>
    <row r="31" spans="1:32" x14ac:dyDescent="0.25">
      <c r="A31" s="34" t="s">
        <v>170</v>
      </c>
      <c r="B31" s="24" t="s">
        <v>169</v>
      </c>
      <c r="C31" s="166">
        <f>0.0615434/1.2</f>
        <v>5.1286166666666667E-2</v>
      </c>
      <c r="D31" s="164"/>
      <c r="E31" s="164">
        <f>C31</f>
        <v>5.1286166666666667E-2</v>
      </c>
      <c r="F31" s="161"/>
      <c r="G31" s="164"/>
      <c r="H31" s="178"/>
      <c r="I31" s="165"/>
      <c r="J31" s="164"/>
      <c r="K31" s="164"/>
      <c r="L31" s="164"/>
      <c r="M31" s="164"/>
      <c r="N31" s="164"/>
      <c r="O31" s="164"/>
      <c r="P31" s="164"/>
      <c r="Q31" s="164"/>
      <c r="R31" s="164"/>
      <c r="S31" s="164"/>
      <c r="T31" s="164"/>
      <c r="U31" s="164"/>
      <c r="V31" s="164"/>
      <c r="W31" s="164"/>
      <c r="X31" s="164">
        <f>C31</f>
        <v>5.1286166666666667E-2</v>
      </c>
      <c r="Y31" s="164"/>
      <c r="Z31" s="164">
        <f>X31</f>
        <v>5.1286166666666667E-2</v>
      </c>
      <c r="AA31" s="164"/>
      <c r="AB31" s="164">
        <f>C31</f>
        <v>5.1286166666666667E-2</v>
      </c>
      <c r="AC31" s="164"/>
    </row>
    <row r="32" spans="1:32" ht="31.5" x14ac:dyDescent="0.25">
      <c r="A32" s="34" t="s">
        <v>168</v>
      </c>
      <c r="B32" s="24" t="s">
        <v>167</v>
      </c>
      <c r="C32" s="166">
        <f>0.2461736/1.2</f>
        <v>0.20514466666666667</v>
      </c>
      <c r="D32" s="164"/>
      <c r="E32" s="164">
        <f>C32</f>
        <v>0.20514466666666667</v>
      </c>
      <c r="F32" s="161"/>
      <c r="G32" s="164"/>
      <c r="H32" s="178"/>
      <c r="I32" s="165"/>
      <c r="J32" s="164"/>
      <c r="K32" s="164"/>
      <c r="L32" s="164"/>
      <c r="M32" s="164"/>
      <c r="N32" s="164"/>
      <c r="O32" s="164"/>
      <c r="P32" s="164"/>
      <c r="Q32" s="164"/>
      <c r="R32" s="164"/>
      <c r="S32" s="164"/>
      <c r="T32" s="164"/>
      <c r="U32" s="164"/>
      <c r="V32" s="164"/>
      <c r="W32" s="164"/>
      <c r="X32" s="164">
        <f t="shared" ref="X32:X33" si="1">C32</f>
        <v>0.20514466666666667</v>
      </c>
      <c r="Y32" s="164"/>
      <c r="Z32" s="164">
        <f t="shared" ref="Z32:Z33" si="2">X32</f>
        <v>0.20514466666666667</v>
      </c>
      <c r="AA32" s="164"/>
      <c r="AB32" s="164">
        <f>C32</f>
        <v>0.20514466666666667</v>
      </c>
      <c r="AC32" s="164"/>
    </row>
    <row r="33" spans="1:29" x14ac:dyDescent="0.25">
      <c r="A33" s="34" t="s">
        <v>166</v>
      </c>
      <c r="B33" s="24" t="s">
        <v>165</v>
      </c>
      <c r="C33" s="164">
        <f>0.307717/1.2</f>
        <v>0.25643083333333339</v>
      </c>
      <c r="D33" s="161"/>
      <c r="E33" s="164">
        <f>C33</f>
        <v>0.25643083333333339</v>
      </c>
      <c r="F33" s="161"/>
      <c r="G33" s="164"/>
      <c r="H33" s="178"/>
      <c r="I33" s="165"/>
      <c r="J33" s="164"/>
      <c r="K33" s="164"/>
      <c r="L33" s="164"/>
      <c r="M33" s="164"/>
      <c r="N33" s="164"/>
      <c r="O33" s="164"/>
      <c r="P33" s="164"/>
      <c r="Q33" s="164"/>
      <c r="R33" s="164"/>
      <c r="S33" s="164"/>
      <c r="T33" s="164"/>
      <c r="U33" s="164"/>
      <c r="V33" s="164"/>
      <c r="W33" s="164"/>
      <c r="X33" s="164">
        <f t="shared" si="1"/>
        <v>0.25643083333333339</v>
      </c>
      <c r="Y33" s="164"/>
      <c r="Z33" s="164">
        <f t="shared" si="2"/>
        <v>0.25643083333333339</v>
      </c>
      <c r="AA33" s="164"/>
      <c r="AB33" s="164">
        <f>C33</f>
        <v>0.25643083333333339</v>
      </c>
      <c r="AC33" s="163"/>
    </row>
    <row r="34" spans="1:29" x14ac:dyDescent="0.25">
      <c r="A34" s="34" t="s">
        <v>164</v>
      </c>
      <c r="B34" s="24" t="s">
        <v>163</v>
      </c>
      <c r="C34" s="164"/>
      <c r="D34" s="161"/>
      <c r="E34" s="164"/>
      <c r="F34" s="161"/>
      <c r="G34" s="164"/>
      <c r="H34" s="164"/>
      <c r="I34" s="164"/>
      <c r="J34" s="164"/>
      <c r="K34" s="164"/>
      <c r="L34" s="164"/>
      <c r="M34" s="164"/>
      <c r="N34" s="164"/>
      <c r="O34" s="164"/>
      <c r="P34" s="164"/>
      <c r="Q34" s="164"/>
      <c r="R34" s="164"/>
      <c r="S34" s="164"/>
      <c r="T34" s="164"/>
      <c r="U34" s="164"/>
      <c r="V34" s="164"/>
      <c r="W34" s="164"/>
      <c r="X34" s="164"/>
      <c r="Y34" s="164"/>
      <c r="Z34" s="164"/>
      <c r="AA34" s="164"/>
      <c r="AB34" s="164"/>
      <c r="AC34" s="163"/>
    </row>
    <row r="35" spans="1:29" ht="31.5" x14ac:dyDescent="0.25">
      <c r="A35" s="34" t="s">
        <v>61</v>
      </c>
      <c r="B35" s="33" t="s">
        <v>162</v>
      </c>
      <c r="C35" s="161"/>
      <c r="D35" s="161"/>
      <c r="E35" s="161"/>
      <c r="F35" s="164"/>
      <c r="G35" s="164"/>
      <c r="H35" s="161"/>
      <c r="I35" s="164"/>
      <c r="J35" s="164"/>
      <c r="K35" s="164"/>
      <c r="L35" s="161"/>
      <c r="M35" s="164"/>
      <c r="N35" s="164"/>
      <c r="O35" s="164"/>
      <c r="P35" s="164"/>
      <c r="Q35" s="164"/>
      <c r="R35" s="164"/>
      <c r="S35" s="164"/>
      <c r="T35" s="164"/>
      <c r="U35" s="164"/>
      <c r="V35" s="164"/>
      <c r="W35" s="164"/>
      <c r="X35" s="164"/>
      <c r="Y35" s="164"/>
      <c r="Z35" s="164"/>
      <c r="AA35" s="164"/>
      <c r="AB35" s="161"/>
      <c r="AC35" s="163"/>
    </row>
    <row r="36" spans="1:29" ht="31.5" x14ac:dyDescent="0.25">
      <c r="A36" s="31" t="s">
        <v>161</v>
      </c>
      <c r="B36" s="30" t="s">
        <v>160</v>
      </c>
      <c r="C36" s="167"/>
      <c r="D36" s="161"/>
      <c r="E36" s="167"/>
      <c r="F36" s="164"/>
      <c r="G36" s="164"/>
      <c r="H36" s="167"/>
      <c r="I36" s="164"/>
      <c r="J36" s="164"/>
      <c r="K36" s="164"/>
      <c r="L36" s="167"/>
      <c r="M36" s="164"/>
      <c r="N36" s="164"/>
      <c r="O36" s="164"/>
      <c r="P36" s="164"/>
      <c r="Q36" s="164"/>
      <c r="R36" s="164"/>
      <c r="S36" s="164"/>
      <c r="T36" s="164"/>
      <c r="U36" s="164"/>
      <c r="V36" s="164"/>
      <c r="W36" s="164"/>
      <c r="X36" s="164"/>
      <c r="Y36" s="164"/>
      <c r="Z36" s="164"/>
      <c r="AA36" s="164"/>
      <c r="AB36" s="167"/>
      <c r="AC36" s="163"/>
    </row>
    <row r="37" spans="1:29" x14ac:dyDescent="0.25">
      <c r="A37" s="31" t="s">
        <v>159</v>
      </c>
      <c r="B37" s="30" t="s">
        <v>149</v>
      </c>
      <c r="C37" s="167">
        <v>0.1</v>
      </c>
      <c r="D37" s="161"/>
      <c r="E37" s="167">
        <f>C37</f>
        <v>0.1</v>
      </c>
      <c r="F37" s="164"/>
      <c r="G37" s="164"/>
      <c r="H37" s="178"/>
      <c r="I37" s="164"/>
      <c r="J37" s="164"/>
      <c r="K37" s="164"/>
      <c r="L37" s="167"/>
      <c r="M37" s="164"/>
      <c r="N37" s="164"/>
      <c r="O37" s="164"/>
      <c r="P37" s="167"/>
      <c r="Q37" s="164"/>
      <c r="R37" s="164"/>
      <c r="S37" s="164"/>
      <c r="T37" s="164"/>
      <c r="U37" s="164"/>
      <c r="V37" s="164"/>
      <c r="W37" s="164"/>
      <c r="X37" s="164">
        <f>C37</f>
        <v>0.1</v>
      </c>
      <c r="Y37" s="164"/>
      <c r="Z37" s="164">
        <f>X37</f>
        <v>0.1</v>
      </c>
      <c r="AA37" s="164"/>
      <c r="AB37" s="167">
        <f>C37</f>
        <v>0.1</v>
      </c>
      <c r="AC37" s="163"/>
    </row>
    <row r="38" spans="1:29" x14ac:dyDescent="0.25">
      <c r="A38" s="31" t="s">
        <v>158</v>
      </c>
      <c r="B38" s="30" t="s">
        <v>147</v>
      </c>
      <c r="C38" s="167"/>
      <c r="D38" s="161"/>
      <c r="E38" s="167"/>
      <c r="F38" s="164"/>
      <c r="G38" s="164"/>
      <c r="H38" s="178"/>
      <c r="I38" s="164"/>
      <c r="J38" s="164"/>
      <c r="K38" s="164"/>
      <c r="L38" s="167"/>
      <c r="M38" s="164"/>
      <c r="N38" s="164"/>
      <c r="O38" s="164"/>
      <c r="P38" s="167"/>
      <c r="Q38" s="164"/>
      <c r="R38" s="164"/>
      <c r="S38" s="164"/>
      <c r="T38" s="164"/>
      <c r="U38" s="164"/>
      <c r="V38" s="164"/>
      <c r="W38" s="164"/>
      <c r="X38" s="164"/>
      <c r="Y38" s="164"/>
      <c r="Z38" s="164"/>
      <c r="AA38" s="164"/>
      <c r="AB38" s="167"/>
      <c r="AC38" s="163"/>
    </row>
    <row r="39" spans="1:29" ht="31.5" x14ac:dyDescent="0.25">
      <c r="A39" s="31" t="s">
        <v>157</v>
      </c>
      <c r="B39" s="24" t="s">
        <v>145</v>
      </c>
      <c r="C39" s="164"/>
      <c r="D39" s="164"/>
      <c r="E39" s="164"/>
      <c r="F39" s="164"/>
      <c r="G39" s="164"/>
      <c r="H39" s="178"/>
      <c r="I39" s="164"/>
      <c r="J39" s="164"/>
      <c r="K39" s="164"/>
      <c r="L39" s="164"/>
      <c r="M39" s="164"/>
      <c r="N39" s="164"/>
      <c r="O39" s="164"/>
      <c r="P39" s="164"/>
      <c r="Q39" s="164"/>
      <c r="R39" s="164"/>
      <c r="S39" s="164"/>
      <c r="T39" s="164"/>
      <c r="U39" s="164"/>
      <c r="V39" s="164"/>
      <c r="W39" s="164"/>
      <c r="X39" s="164"/>
      <c r="Y39" s="164"/>
      <c r="Z39" s="164"/>
      <c r="AA39" s="164"/>
      <c r="AB39" s="164"/>
      <c r="AC39" s="164"/>
    </row>
    <row r="40" spans="1:29" ht="31.5" x14ac:dyDescent="0.25">
      <c r="A40" s="31" t="s">
        <v>156</v>
      </c>
      <c r="B40" s="24" t="s">
        <v>143</v>
      </c>
      <c r="C40" s="164"/>
      <c r="D40" s="164"/>
      <c r="E40" s="164"/>
      <c r="F40" s="164"/>
      <c r="G40" s="164"/>
      <c r="H40" s="178"/>
      <c r="I40" s="164"/>
      <c r="J40" s="164"/>
      <c r="K40" s="164"/>
      <c r="L40" s="164"/>
      <c r="M40" s="164"/>
      <c r="N40" s="164"/>
      <c r="O40" s="164"/>
      <c r="P40" s="164"/>
      <c r="Q40" s="164"/>
      <c r="R40" s="164"/>
      <c r="S40" s="164"/>
      <c r="T40" s="164"/>
      <c r="U40" s="164"/>
      <c r="V40" s="164"/>
      <c r="W40" s="164"/>
      <c r="X40" s="164"/>
      <c r="Y40" s="164"/>
      <c r="Z40" s="164"/>
      <c r="AA40" s="164"/>
      <c r="AB40" s="164"/>
      <c r="AC40" s="164"/>
    </row>
    <row r="41" spans="1:29" x14ac:dyDescent="0.25">
      <c r="A41" s="31" t="s">
        <v>155</v>
      </c>
      <c r="B41" s="24" t="s">
        <v>141</v>
      </c>
      <c r="C41" s="164"/>
      <c r="D41" s="164"/>
      <c r="E41" s="164"/>
      <c r="F41" s="164"/>
      <c r="G41" s="164"/>
      <c r="H41" s="178"/>
      <c r="I41" s="165"/>
      <c r="J41" s="164"/>
      <c r="K41" s="164"/>
      <c r="L41" s="164"/>
      <c r="M41" s="164"/>
      <c r="N41" s="164"/>
      <c r="O41" s="164"/>
      <c r="P41" s="164"/>
      <c r="Q41" s="164"/>
      <c r="R41" s="164"/>
      <c r="S41" s="164"/>
      <c r="T41" s="164"/>
      <c r="U41" s="164"/>
      <c r="V41" s="164"/>
      <c r="W41" s="164"/>
      <c r="X41" s="164"/>
      <c r="Y41" s="164"/>
      <c r="Z41" s="164"/>
      <c r="AA41" s="164"/>
      <c r="AB41" s="164"/>
      <c r="AC41" s="164"/>
    </row>
    <row r="42" spans="1:29" ht="18.75" x14ac:dyDescent="0.25">
      <c r="A42" s="31" t="s">
        <v>154</v>
      </c>
      <c r="B42" s="30" t="s">
        <v>139</v>
      </c>
      <c r="C42" s="167"/>
      <c r="D42" s="167"/>
      <c r="E42" s="167"/>
      <c r="F42" s="164"/>
      <c r="G42" s="164"/>
      <c r="H42" s="178"/>
      <c r="I42" s="164"/>
      <c r="J42" s="167"/>
      <c r="K42" s="164"/>
      <c r="L42" s="167"/>
      <c r="M42" s="164"/>
      <c r="N42" s="164"/>
      <c r="O42" s="164"/>
      <c r="P42" s="167"/>
      <c r="Q42" s="164"/>
      <c r="R42" s="164"/>
      <c r="S42" s="164"/>
      <c r="T42" s="164"/>
      <c r="U42" s="164"/>
      <c r="V42" s="164"/>
      <c r="W42" s="164"/>
      <c r="X42" s="164"/>
      <c r="Y42" s="164"/>
      <c r="Z42" s="164"/>
      <c r="AA42" s="164"/>
      <c r="AB42" s="167"/>
      <c r="AC42" s="167"/>
    </row>
    <row r="43" spans="1:29" x14ac:dyDescent="0.25">
      <c r="A43" s="34" t="s">
        <v>60</v>
      </c>
      <c r="B43" s="33" t="s">
        <v>153</v>
      </c>
      <c r="C43" s="161"/>
      <c r="D43" s="161"/>
      <c r="E43" s="161"/>
      <c r="F43" s="164"/>
      <c r="G43" s="164"/>
      <c r="H43" s="178"/>
      <c r="I43" s="164"/>
      <c r="J43" s="161"/>
      <c r="K43" s="164"/>
      <c r="L43" s="161"/>
      <c r="M43" s="164"/>
      <c r="N43" s="164"/>
      <c r="O43" s="164"/>
      <c r="P43" s="161"/>
      <c r="Q43" s="164"/>
      <c r="R43" s="164"/>
      <c r="S43" s="164"/>
      <c r="T43" s="164"/>
      <c r="U43" s="164"/>
      <c r="V43" s="164"/>
      <c r="W43" s="164"/>
      <c r="X43" s="164"/>
      <c r="Y43" s="164"/>
      <c r="Z43" s="164"/>
      <c r="AA43" s="164"/>
      <c r="AB43" s="161"/>
      <c r="AC43" s="161"/>
    </row>
    <row r="44" spans="1:29" x14ac:dyDescent="0.25">
      <c r="A44" s="31" t="s">
        <v>152</v>
      </c>
      <c r="B44" s="24" t="s">
        <v>151</v>
      </c>
      <c r="C44" s="164"/>
      <c r="D44" s="164"/>
      <c r="E44" s="164"/>
      <c r="F44" s="164"/>
      <c r="G44" s="164"/>
      <c r="H44" s="178"/>
      <c r="I44" s="164"/>
      <c r="J44" s="164"/>
      <c r="K44" s="164"/>
      <c r="L44" s="164"/>
      <c r="M44" s="164"/>
      <c r="N44" s="164"/>
      <c r="O44" s="164"/>
      <c r="P44" s="164"/>
      <c r="Q44" s="164"/>
      <c r="R44" s="164"/>
      <c r="S44" s="164"/>
      <c r="T44" s="164"/>
      <c r="U44" s="164"/>
      <c r="V44" s="164"/>
      <c r="W44" s="164"/>
      <c r="X44" s="164"/>
      <c r="Y44" s="164"/>
      <c r="Z44" s="164"/>
      <c r="AA44" s="164"/>
      <c r="AB44" s="164"/>
      <c r="AC44" s="164"/>
    </row>
    <row r="45" spans="1:29" x14ac:dyDescent="0.25">
      <c r="A45" s="31" t="s">
        <v>150</v>
      </c>
      <c r="B45" s="24" t="s">
        <v>149</v>
      </c>
      <c r="C45" s="164">
        <v>0.1</v>
      </c>
      <c r="D45" s="164"/>
      <c r="E45" s="164">
        <f>C45</f>
        <v>0.1</v>
      </c>
      <c r="F45" s="164"/>
      <c r="G45" s="164"/>
      <c r="H45" s="178"/>
      <c r="I45" s="164"/>
      <c r="J45" s="164"/>
      <c r="K45" s="164"/>
      <c r="L45" s="164"/>
      <c r="M45" s="164"/>
      <c r="N45" s="164"/>
      <c r="O45" s="164"/>
      <c r="P45" s="164"/>
      <c r="Q45" s="164"/>
      <c r="R45" s="164"/>
      <c r="S45" s="164"/>
      <c r="T45" s="164"/>
      <c r="U45" s="164"/>
      <c r="V45" s="164"/>
      <c r="W45" s="164"/>
      <c r="X45" s="164">
        <f>C45</f>
        <v>0.1</v>
      </c>
      <c r="Y45" s="164"/>
      <c r="Z45" s="164">
        <f>X45</f>
        <v>0.1</v>
      </c>
      <c r="AA45" s="164"/>
      <c r="AB45" s="164">
        <f>C45</f>
        <v>0.1</v>
      </c>
      <c r="AC45" s="164"/>
    </row>
    <row r="46" spans="1:29" x14ac:dyDescent="0.25">
      <c r="A46" s="31" t="s">
        <v>148</v>
      </c>
      <c r="B46" s="24" t="s">
        <v>147</v>
      </c>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c r="AC46" s="164"/>
    </row>
    <row r="47" spans="1:29" ht="31.5" x14ac:dyDescent="0.25">
      <c r="A47" s="31" t="s">
        <v>146</v>
      </c>
      <c r="B47" s="24" t="s">
        <v>145</v>
      </c>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row>
    <row r="48" spans="1:29" ht="31.5" x14ac:dyDescent="0.25">
      <c r="A48" s="31" t="s">
        <v>144</v>
      </c>
      <c r="B48" s="24" t="s">
        <v>143</v>
      </c>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row>
    <row r="49" spans="1:29" x14ac:dyDescent="0.25">
      <c r="A49" s="31" t="s">
        <v>142</v>
      </c>
      <c r="B49" s="24" t="s">
        <v>141</v>
      </c>
      <c r="C49" s="164"/>
      <c r="D49" s="161"/>
      <c r="E49" s="164"/>
      <c r="F49" s="164"/>
      <c r="G49" s="164"/>
      <c r="H49" s="164"/>
      <c r="I49" s="165"/>
      <c r="J49" s="164"/>
      <c r="K49" s="164"/>
      <c r="L49" s="164"/>
      <c r="M49" s="164"/>
      <c r="N49" s="164"/>
      <c r="O49" s="164"/>
      <c r="P49" s="164"/>
      <c r="Q49" s="164"/>
      <c r="R49" s="164"/>
      <c r="S49" s="164"/>
      <c r="T49" s="164"/>
      <c r="U49" s="164"/>
      <c r="V49" s="164"/>
      <c r="W49" s="164"/>
      <c r="X49" s="164"/>
      <c r="Y49" s="164"/>
      <c r="Z49" s="164"/>
      <c r="AA49" s="164"/>
      <c r="AB49" s="164"/>
      <c r="AC49" s="163"/>
    </row>
    <row r="50" spans="1:29" ht="18.75" x14ac:dyDescent="0.25">
      <c r="A50" s="31" t="s">
        <v>140</v>
      </c>
      <c r="B50" s="30" t="s">
        <v>139</v>
      </c>
      <c r="C50" s="167"/>
      <c r="D50" s="161"/>
      <c r="E50" s="167"/>
      <c r="F50" s="164"/>
      <c r="G50" s="164"/>
      <c r="H50" s="167"/>
      <c r="I50" s="164"/>
      <c r="J50" s="164"/>
      <c r="K50" s="164"/>
      <c r="L50" s="167"/>
      <c r="M50" s="164"/>
      <c r="N50" s="164"/>
      <c r="O50" s="164"/>
      <c r="P50" s="164"/>
      <c r="Q50" s="164"/>
      <c r="R50" s="164"/>
      <c r="S50" s="164"/>
      <c r="T50" s="164"/>
      <c r="U50" s="164"/>
      <c r="V50" s="164"/>
      <c r="W50" s="164"/>
      <c r="X50" s="164"/>
      <c r="Y50" s="164"/>
      <c r="Z50" s="164"/>
      <c r="AA50" s="164"/>
      <c r="AB50" s="167"/>
      <c r="AC50" s="163"/>
    </row>
    <row r="51" spans="1:29" ht="35.25" customHeight="1" x14ac:dyDescent="0.25">
      <c r="A51" s="34" t="s">
        <v>58</v>
      </c>
      <c r="B51" s="33" t="s">
        <v>138</v>
      </c>
      <c r="C51" s="161"/>
      <c r="D51" s="161"/>
      <c r="E51" s="161"/>
      <c r="F51" s="161"/>
      <c r="G51" s="164"/>
      <c r="H51" s="161"/>
      <c r="I51" s="164"/>
      <c r="J51" s="164"/>
      <c r="K51" s="164"/>
      <c r="L51" s="161"/>
      <c r="M51" s="164"/>
      <c r="N51" s="164"/>
      <c r="O51" s="164"/>
      <c r="P51" s="164"/>
      <c r="Q51" s="164"/>
      <c r="R51" s="164"/>
      <c r="S51" s="164"/>
      <c r="T51" s="164"/>
      <c r="U51" s="164"/>
      <c r="V51" s="164"/>
      <c r="W51" s="164"/>
      <c r="X51" s="164"/>
      <c r="Y51" s="164"/>
      <c r="Z51" s="164"/>
      <c r="AA51" s="164"/>
      <c r="AB51" s="161"/>
      <c r="AC51" s="163"/>
    </row>
    <row r="52" spans="1:29" x14ac:dyDescent="0.25">
      <c r="A52" s="31" t="s">
        <v>137</v>
      </c>
      <c r="B52" s="24" t="s">
        <v>136</v>
      </c>
      <c r="C52" s="164">
        <f>C30</f>
        <v>0.51286166666666677</v>
      </c>
      <c r="D52" s="164"/>
      <c r="E52" s="164">
        <f>C52</f>
        <v>0.51286166666666677</v>
      </c>
      <c r="F52" s="161"/>
      <c r="G52" s="164"/>
      <c r="H52" s="178"/>
      <c r="I52" s="165"/>
      <c r="J52" s="164"/>
      <c r="K52" s="164"/>
      <c r="L52" s="164"/>
      <c r="M52" s="164"/>
      <c r="N52" s="164"/>
      <c r="O52" s="164"/>
      <c r="P52" s="164"/>
      <c r="Q52" s="164"/>
      <c r="R52" s="164"/>
      <c r="S52" s="164"/>
      <c r="T52" s="164"/>
      <c r="U52" s="164"/>
      <c r="V52" s="164"/>
      <c r="W52" s="164"/>
      <c r="X52" s="164">
        <f>C52</f>
        <v>0.51286166666666677</v>
      </c>
      <c r="Y52" s="164"/>
      <c r="Z52" s="164">
        <f>X52</f>
        <v>0.51286166666666677</v>
      </c>
      <c r="AA52" s="164"/>
      <c r="AB52" s="164">
        <f>C52</f>
        <v>0.51286166666666677</v>
      </c>
      <c r="AC52" s="164"/>
    </row>
    <row r="53" spans="1:29" x14ac:dyDescent="0.25">
      <c r="A53" s="31" t="s">
        <v>135</v>
      </c>
      <c r="B53" s="24" t="s">
        <v>129</v>
      </c>
      <c r="C53" s="164"/>
      <c r="D53" s="164"/>
      <c r="E53" s="164"/>
      <c r="F53" s="161"/>
      <c r="G53" s="164"/>
      <c r="H53" s="178"/>
      <c r="I53" s="164"/>
      <c r="J53" s="164"/>
      <c r="K53" s="164"/>
      <c r="L53" s="164"/>
      <c r="M53" s="164"/>
      <c r="N53" s="164"/>
      <c r="O53" s="164"/>
      <c r="P53" s="164"/>
      <c r="Q53" s="164"/>
      <c r="R53" s="164"/>
      <c r="S53" s="164"/>
      <c r="T53" s="164"/>
      <c r="U53" s="164"/>
      <c r="V53" s="164"/>
      <c r="W53" s="164"/>
      <c r="X53" s="164"/>
      <c r="Y53" s="164"/>
      <c r="Z53" s="164"/>
      <c r="AA53" s="164"/>
      <c r="AB53" s="164"/>
      <c r="AC53" s="164"/>
    </row>
    <row r="54" spans="1:29" x14ac:dyDescent="0.25">
      <c r="A54" s="31" t="s">
        <v>134</v>
      </c>
      <c r="B54" s="30" t="s">
        <v>128</v>
      </c>
      <c r="C54" s="167">
        <v>0.1</v>
      </c>
      <c r="D54" s="164"/>
      <c r="E54" s="167">
        <v>0.1</v>
      </c>
      <c r="F54" s="161"/>
      <c r="G54" s="164"/>
      <c r="H54" s="178"/>
      <c r="I54" s="164"/>
      <c r="J54" s="164"/>
      <c r="K54" s="164"/>
      <c r="L54" s="167"/>
      <c r="M54" s="164"/>
      <c r="N54" s="164"/>
      <c r="O54" s="164"/>
      <c r="P54" s="167"/>
      <c r="Q54" s="164"/>
      <c r="R54" s="164"/>
      <c r="S54" s="164"/>
      <c r="T54" s="164"/>
      <c r="U54" s="164"/>
      <c r="V54" s="164"/>
      <c r="W54" s="164"/>
      <c r="X54" s="164">
        <f>C54</f>
        <v>0.1</v>
      </c>
      <c r="Y54" s="164"/>
      <c r="Z54" s="164">
        <f>X54</f>
        <v>0.1</v>
      </c>
      <c r="AA54" s="164"/>
      <c r="AB54" s="167">
        <v>0.1</v>
      </c>
      <c r="AC54" s="164"/>
    </row>
    <row r="55" spans="1:29" x14ac:dyDescent="0.25">
      <c r="A55" s="31" t="s">
        <v>133</v>
      </c>
      <c r="B55" s="30" t="s">
        <v>127</v>
      </c>
      <c r="C55" s="167"/>
      <c r="D55" s="164"/>
      <c r="E55" s="167"/>
      <c r="F55" s="161"/>
      <c r="G55" s="164"/>
      <c r="H55" s="167"/>
      <c r="I55" s="164"/>
      <c r="J55" s="164"/>
      <c r="K55" s="164"/>
      <c r="L55" s="167"/>
      <c r="M55" s="164"/>
      <c r="N55" s="164"/>
      <c r="O55" s="164"/>
      <c r="P55" s="164"/>
      <c r="Q55" s="164"/>
      <c r="R55" s="164"/>
      <c r="S55" s="164"/>
      <c r="T55" s="164"/>
      <c r="U55" s="164"/>
      <c r="V55" s="164"/>
      <c r="W55" s="164"/>
      <c r="X55" s="164"/>
      <c r="Y55" s="164"/>
      <c r="Z55" s="164"/>
      <c r="AA55" s="164"/>
      <c r="AB55" s="167"/>
      <c r="AC55" s="164"/>
    </row>
    <row r="56" spans="1:29" x14ac:dyDescent="0.25">
      <c r="A56" s="31" t="s">
        <v>132</v>
      </c>
      <c r="B56" s="30" t="s">
        <v>126</v>
      </c>
      <c r="C56" s="164"/>
      <c r="D56" s="164"/>
      <c r="E56" s="164"/>
      <c r="F56" s="164"/>
      <c r="G56" s="164"/>
      <c r="H56" s="164"/>
      <c r="I56" s="165"/>
      <c r="J56" s="164"/>
      <c r="K56" s="164"/>
      <c r="L56" s="164"/>
      <c r="M56" s="164"/>
      <c r="N56" s="164"/>
      <c r="O56" s="164"/>
      <c r="P56" s="164"/>
      <c r="Q56" s="164"/>
      <c r="R56" s="164"/>
      <c r="S56" s="164"/>
      <c r="T56" s="164"/>
      <c r="U56" s="164"/>
      <c r="V56" s="164"/>
      <c r="W56" s="164"/>
      <c r="X56" s="164"/>
      <c r="Y56" s="164"/>
      <c r="Z56" s="164"/>
      <c r="AA56" s="164"/>
      <c r="AB56" s="164"/>
      <c r="AC56" s="164"/>
    </row>
    <row r="57" spans="1:29" ht="18.75" x14ac:dyDescent="0.25">
      <c r="A57" s="31" t="s">
        <v>131</v>
      </c>
      <c r="B57" s="30" t="s">
        <v>125</v>
      </c>
      <c r="C57" s="167"/>
      <c r="D57" s="161"/>
      <c r="E57" s="167"/>
      <c r="F57" s="161"/>
      <c r="G57" s="164"/>
      <c r="H57" s="167"/>
      <c r="I57" s="164"/>
      <c r="J57" s="164"/>
      <c r="K57" s="164"/>
      <c r="L57" s="167"/>
      <c r="M57" s="164"/>
      <c r="N57" s="164"/>
      <c r="O57" s="164"/>
      <c r="P57" s="164"/>
      <c r="Q57" s="164"/>
      <c r="R57" s="164"/>
      <c r="S57" s="164"/>
      <c r="T57" s="164"/>
      <c r="U57" s="164"/>
      <c r="V57" s="164"/>
      <c r="W57" s="164"/>
      <c r="X57" s="164"/>
      <c r="Y57" s="164"/>
      <c r="Z57" s="164"/>
      <c r="AA57" s="164"/>
      <c r="AB57" s="167"/>
      <c r="AC57" s="163"/>
    </row>
    <row r="58" spans="1:29" ht="36.75" customHeight="1" x14ac:dyDescent="0.25">
      <c r="A58" s="34" t="s">
        <v>57</v>
      </c>
      <c r="B58" s="40" t="s">
        <v>207</v>
      </c>
      <c r="C58" s="167"/>
      <c r="D58" s="161"/>
      <c r="E58" s="167"/>
      <c r="F58" s="161"/>
      <c r="G58" s="164"/>
      <c r="H58" s="167"/>
      <c r="I58" s="165"/>
      <c r="J58" s="164"/>
      <c r="K58" s="164"/>
      <c r="L58" s="167"/>
      <c r="M58" s="164"/>
      <c r="N58" s="164"/>
      <c r="O58" s="164"/>
      <c r="P58" s="164"/>
      <c r="Q58" s="164"/>
      <c r="R58" s="164"/>
      <c r="S58" s="164"/>
      <c r="T58" s="164"/>
      <c r="U58" s="164"/>
      <c r="V58" s="164"/>
      <c r="W58" s="164"/>
      <c r="X58" s="164"/>
      <c r="Y58" s="164"/>
      <c r="Z58" s="164"/>
      <c r="AA58" s="164"/>
      <c r="AB58" s="167"/>
      <c r="AC58" s="163"/>
    </row>
    <row r="59" spans="1:29" x14ac:dyDescent="0.25">
      <c r="A59" s="34" t="s">
        <v>55</v>
      </c>
      <c r="B59" s="33" t="s">
        <v>130</v>
      </c>
      <c r="C59" s="168"/>
      <c r="D59" s="168"/>
      <c r="E59" s="168"/>
      <c r="F59" s="169"/>
      <c r="G59" s="169"/>
      <c r="H59" s="168"/>
      <c r="I59" s="169"/>
      <c r="J59" s="169"/>
      <c r="K59" s="169"/>
      <c r="L59" s="168"/>
      <c r="M59" s="169"/>
      <c r="N59" s="169"/>
      <c r="O59" s="169"/>
      <c r="P59" s="169"/>
      <c r="Q59" s="169"/>
      <c r="R59" s="169"/>
      <c r="S59" s="169"/>
      <c r="T59" s="169"/>
      <c r="U59" s="169"/>
      <c r="V59" s="169"/>
      <c r="W59" s="169"/>
      <c r="X59" s="169"/>
      <c r="Y59" s="169"/>
      <c r="Z59" s="169"/>
      <c r="AA59" s="169"/>
      <c r="AB59" s="168"/>
      <c r="AC59" s="170"/>
    </row>
    <row r="60" spans="1:29" x14ac:dyDescent="0.25">
      <c r="A60" s="31" t="s">
        <v>201</v>
      </c>
      <c r="B60" s="32" t="s">
        <v>151</v>
      </c>
      <c r="C60" s="171"/>
      <c r="D60" s="168"/>
      <c r="E60" s="171"/>
      <c r="F60" s="169"/>
      <c r="G60" s="169"/>
      <c r="H60" s="171"/>
      <c r="I60" s="169"/>
      <c r="J60" s="169"/>
      <c r="K60" s="169"/>
      <c r="L60" s="171"/>
      <c r="M60" s="169"/>
      <c r="N60" s="169"/>
      <c r="O60" s="169"/>
      <c r="P60" s="169"/>
      <c r="Q60" s="169"/>
      <c r="R60" s="169"/>
      <c r="S60" s="169"/>
      <c r="T60" s="169"/>
      <c r="U60" s="169"/>
      <c r="V60" s="169"/>
      <c r="W60" s="169"/>
      <c r="X60" s="169"/>
      <c r="Y60" s="169"/>
      <c r="Z60" s="169"/>
      <c r="AA60" s="169"/>
      <c r="AB60" s="171"/>
      <c r="AC60" s="170"/>
    </row>
    <row r="61" spans="1:29" x14ac:dyDescent="0.25">
      <c r="A61" s="31" t="s">
        <v>202</v>
      </c>
      <c r="B61" s="32" t="s">
        <v>149</v>
      </c>
      <c r="C61" s="171"/>
      <c r="D61" s="168"/>
      <c r="E61" s="171"/>
      <c r="F61" s="169"/>
      <c r="G61" s="169"/>
      <c r="H61" s="171"/>
      <c r="I61" s="169"/>
      <c r="J61" s="169"/>
      <c r="K61" s="169"/>
      <c r="L61" s="171"/>
      <c r="M61" s="169"/>
      <c r="N61" s="169"/>
      <c r="O61" s="169"/>
      <c r="P61" s="169"/>
      <c r="Q61" s="169"/>
      <c r="R61" s="169"/>
      <c r="S61" s="169"/>
      <c r="T61" s="169"/>
      <c r="U61" s="169"/>
      <c r="V61" s="169"/>
      <c r="W61" s="169"/>
      <c r="X61" s="169"/>
      <c r="Y61" s="169"/>
      <c r="Z61" s="169"/>
      <c r="AA61" s="169"/>
      <c r="AB61" s="171"/>
      <c r="AC61" s="170"/>
    </row>
    <row r="62" spans="1:29" x14ac:dyDescent="0.25">
      <c r="A62" s="31" t="s">
        <v>203</v>
      </c>
      <c r="B62" s="32" t="s">
        <v>147</v>
      </c>
      <c r="C62" s="171"/>
      <c r="D62" s="168"/>
      <c r="E62" s="171"/>
      <c r="F62" s="169"/>
      <c r="G62" s="169"/>
      <c r="H62" s="171"/>
      <c r="I62" s="169"/>
      <c r="J62" s="169"/>
      <c r="K62" s="169"/>
      <c r="L62" s="171"/>
      <c r="M62" s="169"/>
      <c r="N62" s="169"/>
      <c r="O62" s="169"/>
      <c r="P62" s="169"/>
      <c r="Q62" s="169"/>
      <c r="R62" s="169"/>
      <c r="S62" s="169"/>
      <c r="T62" s="169"/>
      <c r="U62" s="169"/>
      <c r="V62" s="169"/>
      <c r="W62" s="169"/>
      <c r="X62" s="169"/>
      <c r="Y62" s="169"/>
      <c r="Z62" s="169"/>
      <c r="AA62" s="169"/>
      <c r="AB62" s="171"/>
      <c r="AC62" s="170"/>
    </row>
    <row r="63" spans="1:29" x14ac:dyDescent="0.25">
      <c r="A63" s="31" t="s">
        <v>204</v>
      </c>
      <c r="B63" s="32" t="s">
        <v>206</v>
      </c>
      <c r="C63" s="171"/>
      <c r="D63" s="168"/>
      <c r="E63" s="171"/>
      <c r="F63" s="169"/>
      <c r="G63" s="169"/>
      <c r="H63" s="171"/>
      <c r="I63" s="169"/>
      <c r="J63" s="169"/>
      <c r="K63" s="169"/>
      <c r="L63" s="171"/>
      <c r="M63" s="169"/>
      <c r="N63" s="169"/>
      <c r="O63" s="169"/>
      <c r="P63" s="169"/>
      <c r="Q63" s="169"/>
      <c r="R63" s="169"/>
      <c r="S63" s="169"/>
      <c r="T63" s="169"/>
      <c r="U63" s="169"/>
      <c r="V63" s="169"/>
      <c r="W63" s="169"/>
      <c r="X63" s="169"/>
      <c r="Y63" s="169"/>
      <c r="Z63" s="169"/>
      <c r="AA63" s="169"/>
      <c r="AB63" s="171"/>
      <c r="AC63" s="170"/>
    </row>
    <row r="64" spans="1:29" ht="18.75" x14ac:dyDescent="0.25">
      <c r="A64" s="31" t="s">
        <v>205</v>
      </c>
      <c r="B64" s="30" t="s">
        <v>125</v>
      </c>
      <c r="C64" s="172"/>
      <c r="D64" s="168"/>
      <c r="E64" s="172"/>
      <c r="F64" s="169"/>
      <c r="G64" s="169"/>
      <c r="H64" s="172"/>
      <c r="I64" s="169"/>
      <c r="J64" s="169"/>
      <c r="K64" s="169"/>
      <c r="L64" s="172"/>
      <c r="M64" s="169"/>
      <c r="N64" s="169"/>
      <c r="O64" s="169"/>
      <c r="P64" s="169"/>
      <c r="Q64" s="169"/>
      <c r="R64" s="169"/>
      <c r="S64" s="169"/>
      <c r="T64" s="169"/>
      <c r="U64" s="169"/>
      <c r="V64" s="169"/>
      <c r="W64" s="169"/>
      <c r="X64" s="169"/>
      <c r="Y64" s="169"/>
      <c r="Z64" s="169"/>
      <c r="AA64" s="169"/>
      <c r="AB64" s="172"/>
      <c r="AC64" s="170"/>
    </row>
    <row r="65" spans="1:28" x14ac:dyDescent="0.25">
      <c r="A65" s="28"/>
      <c r="B65" s="29"/>
      <c r="C65" s="29"/>
      <c r="D65" s="29"/>
      <c r="E65" s="29"/>
      <c r="F65" s="29"/>
      <c r="G65" s="29"/>
      <c r="H65" s="29"/>
      <c r="I65" s="29"/>
      <c r="J65" s="29"/>
      <c r="K65" s="29"/>
      <c r="L65" s="28"/>
      <c r="M65" s="28"/>
    </row>
    <row r="66" spans="1:28" ht="54" customHeight="1" x14ac:dyDescent="0.25">
      <c r="B66" s="314"/>
      <c r="C66" s="314"/>
      <c r="D66" s="314"/>
      <c r="E66" s="314"/>
      <c r="F66" s="314"/>
      <c r="G66" s="314"/>
      <c r="H66" s="150"/>
      <c r="I66" s="150"/>
      <c r="J66" s="150"/>
      <c r="K66" s="150"/>
      <c r="L66" s="27"/>
      <c r="M66" s="27"/>
      <c r="N66" s="27"/>
      <c r="O66" s="27"/>
      <c r="P66" s="27"/>
      <c r="Q66" s="27"/>
      <c r="R66" s="27"/>
      <c r="S66" s="27"/>
      <c r="T66" s="27"/>
      <c r="U66" s="27"/>
      <c r="V66" s="27"/>
      <c r="W66" s="27"/>
      <c r="X66" s="27"/>
      <c r="Y66" s="27"/>
      <c r="Z66" s="27"/>
      <c r="AA66" s="27"/>
      <c r="AB66" s="27"/>
    </row>
    <row r="68" spans="1:28" ht="50.25" customHeight="1" x14ac:dyDescent="0.25">
      <c r="B68" s="314"/>
      <c r="C68" s="314"/>
      <c r="D68" s="314"/>
      <c r="E68" s="314"/>
      <c r="F68" s="314"/>
      <c r="G68" s="314"/>
      <c r="H68" s="150"/>
      <c r="I68" s="150"/>
      <c r="J68" s="150"/>
      <c r="K68" s="150"/>
    </row>
    <row r="70" spans="1:28" ht="36.75" customHeight="1" x14ac:dyDescent="0.25">
      <c r="B70" s="314"/>
      <c r="C70" s="314"/>
      <c r="D70" s="314"/>
      <c r="E70" s="314"/>
      <c r="F70" s="314"/>
      <c r="G70" s="314"/>
      <c r="H70" s="150"/>
      <c r="I70" s="150"/>
      <c r="J70" s="150"/>
      <c r="K70" s="150"/>
    </row>
    <row r="71" spans="1:28" x14ac:dyDescent="0.25">
      <c r="N71" s="26"/>
    </row>
    <row r="72" spans="1:28" ht="51" customHeight="1" x14ac:dyDescent="0.25">
      <c r="B72" s="314"/>
      <c r="C72" s="314"/>
      <c r="D72" s="314"/>
      <c r="E72" s="314"/>
      <c r="F72" s="314"/>
      <c r="G72" s="314"/>
      <c r="H72" s="150"/>
      <c r="I72" s="150"/>
      <c r="J72" s="150"/>
      <c r="K72" s="150"/>
      <c r="N72" s="26"/>
    </row>
    <row r="73" spans="1:28" ht="32.25" customHeight="1" x14ac:dyDescent="0.25">
      <c r="B73" s="314"/>
      <c r="C73" s="314"/>
      <c r="D73" s="314"/>
      <c r="E73" s="314"/>
      <c r="F73" s="314"/>
      <c r="G73" s="314"/>
      <c r="H73" s="150"/>
      <c r="I73" s="150"/>
      <c r="J73" s="150"/>
      <c r="K73" s="150"/>
    </row>
    <row r="74" spans="1:28" ht="51.75" customHeight="1" x14ac:dyDescent="0.25">
      <c r="B74" s="314"/>
      <c r="C74" s="314"/>
      <c r="D74" s="314"/>
      <c r="E74" s="314"/>
      <c r="F74" s="314"/>
      <c r="G74" s="314"/>
      <c r="H74" s="150"/>
      <c r="I74" s="150"/>
      <c r="J74" s="150"/>
      <c r="K74" s="150"/>
    </row>
    <row r="75" spans="1:28" ht="21.75" customHeight="1" x14ac:dyDescent="0.25">
      <c r="B75" s="316"/>
      <c r="C75" s="316"/>
      <c r="D75" s="316"/>
      <c r="E75" s="316"/>
      <c r="F75" s="316"/>
      <c r="G75" s="316"/>
      <c r="H75" s="149"/>
      <c r="I75" s="149"/>
      <c r="J75" s="149"/>
      <c r="K75" s="149"/>
    </row>
    <row r="76" spans="1:28" ht="23.25" customHeight="1" x14ac:dyDescent="0.25"/>
    <row r="77" spans="1:28" ht="18.75" customHeight="1" x14ac:dyDescent="0.25">
      <c r="B77" s="315"/>
      <c r="C77" s="315"/>
      <c r="D77" s="315"/>
      <c r="E77" s="315"/>
      <c r="F77" s="315"/>
      <c r="G77" s="315"/>
      <c r="H77" s="29"/>
      <c r="I77" s="29"/>
      <c r="J77" s="29"/>
      <c r="K77" s="29"/>
    </row>
  </sheetData>
  <mergeCells count="39">
    <mergeCell ref="B77:G77"/>
    <mergeCell ref="B68:G68"/>
    <mergeCell ref="B70:G70"/>
    <mergeCell ref="B72:G72"/>
    <mergeCell ref="B73:G73"/>
    <mergeCell ref="B74:G74"/>
    <mergeCell ref="B75:G75"/>
    <mergeCell ref="B66:G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E1" zoomScale="85" zoomScaleSheetLayoutView="85" workbookViewId="0">
      <selection activeCell="O27" sqref="O27"/>
    </sheetView>
  </sheetViews>
  <sheetFormatPr defaultRowHeight="15" x14ac:dyDescent="0.25"/>
  <cols>
    <col min="1" max="1" width="6.140625" style="14" customWidth="1"/>
    <col min="2" max="2" width="24.140625" style="14" customWidth="1"/>
    <col min="3" max="3" width="13.85546875" style="14" customWidth="1"/>
    <col min="4" max="4" width="17.7109375" style="14" customWidth="1"/>
    <col min="5" max="12" width="7.7109375" style="14" customWidth="1"/>
    <col min="13" max="13" width="12.7109375" style="14" customWidth="1"/>
    <col min="14" max="14" width="16.5703125" style="14" customWidth="1"/>
    <col min="15" max="15" width="16" style="14" customWidth="1"/>
    <col min="16" max="16" width="16.28515625" style="14" customWidth="1"/>
    <col min="17" max="17" width="16.42578125" style="14" customWidth="1"/>
    <col min="18" max="18" width="18.42578125" style="14" customWidth="1"/>
    <col min="19" max="20" width="9.7109375" style="14" customWidth="1"/>
    <col min="21" max="21" width="11.42578125" style="14" customWidth="1"/>
    <col min="22" max="22" width="12.7109375" style="14" customWidth="1"/>
    <col min="23" max="23" width="15.42578125" style="14" customWidth="1"/>
    <col min="24" max="24" width="14.85546875" style="14" customWidth="1"/>
    <col min="25" max="25" width="16" style="14" customWidth="1"/>
    <col min="26" max="26" width="7.7109375" style="14" customWidth="1"/>
    <col min="27" max="27" width="13.85546875" style="14" customWidth="1"/>
    <col min="28" max="28" width="16.7109375" style="14" customWidth="1"/>
    <col min="29" max="29" width="16.28515625" style="14" customWidth="1"/>
    <col min="30" max="30" width="10.7109375" style="14" customWidth="1"/>
    <col min="31" max="31" width="19" style="14" customWidth="1"/>
    <col min="32" max="32" width="11.7109375" style="14" customWidth="1"/>
    <col min="33" max="33" width="11.5703125" style="14" customWidth="1"/>
    <col min="34" max="35" width="9.7109375" style="14" customWidth="1"/>
    <col min="36" max="36" width="13.7109375" style="14" customWidth="1"/>
    <col min="37" max="38" width="14.140625" style="14" customWidth="1"/>
    <col min="39" max="39" width="16.28515625" style="14" customWidth="1"/>
    <col min="40" max="41" width="9.7109375" style="14" customWidth="1"/>
    <col min="42" max="42" width="12.42578125" style="14" customWidth="1"/>
    <col min="43" max="43" width="12" style="14" customWidth="1"/>
    <col min="44" max="44" width="14.140625" style="14" customWidth="1"/>
    <col min="45" max="45" width="15" style="14" customWidth="1"/>
    <col min="46" max="46" width="16.140625" style="14" customWidth="1"/>
    <col min="47" max="48" width="15.7109375" style="14" customWidth="1"/>
    <col min="49" max="16384" width="9.140625" style="14"/>
  </cols>
  <sheetData>
    <row r="1" spans="1:48" ht="18.75" x14ac:dyDescent="0.25">
      <c r="AV1" s="22" t="s">
        <v>67</v>
      </c>
    </row>
    <row r="2" spans="1:48" ht="18.75" x14ac:dyDescent="0.3">
      <c r="AV2" s="11" t="s">
        <v>9</v>
      </c>
    </row>
    <row r="3" spans="1:48" ht="18.75" x14ac:dyDescent="0.3">
      <c r="AV3" s="11" t="s">
        <v>66</v>
      </c>
    </row>
    <row r="4" spans="1:48" ht="18.75" x14ac:dyDescent="0.3">
      <c r="AV4" s="11"/>
    </row>
    <row r="5" spans="1:48" ht="18.75" customHeight="1" x14ac:dyDescent="0.25">
      <c r="A5" s="191" t="str">
        <f ca="1">'1. паспорт местоположение'!A5:C5</f>
        <v>Год раскрытия информации: 2023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row>
    <row r="6" spans="1:48" ht="18.75" x14ac:dyDescent="0.3">
      <c r="AV6" s="11"/>
    </row>
    <row r="7" spans="1:48" ht="18.75" x14ac:dyDescent="0.25">
      <c r="A7" s="195" t="s">
        <v>8</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row>
    <row r="8" spans="1:48"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row>
    <row r="9" spans="1:48" ht="18.75" x14ac:dyDescent="0.25">
      <c r="A9" s="194" t="s">
        <v>506</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row>
    <row r="10" spans="1:48" ht="15.75" x14ac:dyDescent="0.25">
      <c r="A10" s="192" t="s">
        <v>7</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row>
    <row r="11" spans="1:48"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row>
    <row r="12" spans="1:48" ht="15.75" x14ac:dyDescent="0.25">
      <c r="A12" s="196" t="str">
        <f>'1. паспорт местоположение'!A12:C12</f>
        <v>I_ОЭК_50_53</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c r="AU12" s="196"/>
      <c r="AV12" s="196"/>
    </row>
    <row r="13" spans="1:48" ht="15.75" x14ac:dyDescent="0.25">
      <c r="A13" s="192" t="s">
        <v>6</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4" spans="1:48" ht="15.75" x14ac:dyDescent="0.25">
      <c r="A14" s="133"/>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row>
    <row r="15" spans="1:48" ht="18.75" customHeight="1" x14ac:dyDescent="0.3">
      <c r="A15" s="317" t="str">
        <f>'1. паспорт местоположение'!A15:C15</f>
        <v xml:space="preserve">Реконструкция КТП и трансформатора 100 кВА 10/0,4 кВ в ТП-492а в СНТ "Дорстроевец" </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8"/>
      <c r="AM15" s="318"/>
      <c r="AN15" s="318"/>
      <c r="AO15" s="318"/>
      <c r="AP15" s="318"/>
      <c r="AQ15" s="318"/>
      <c r="AR15" s="318"/>
      <c r="AS15" s="318"/>
      <c r="AT15" s="318"/>
      <c r="AU15" s="318"/>
      <c r="AV15" s="318"/>
    </row>
    <row r="16" spans="1:48" ht="15.75" x14ac:dyDescent="0.25">
      <c r="A16" s="192" t="s">
        <v>5</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row>
    <row r="17" spans="1:4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row>
    <row r="18" spans="1:48" ht="14.25" customHeight="1"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row>
    <row r="19" spans="1:4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row>
    <row r="20" spans="1:4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ht="42" customHeight="1" x14ac:dyDescent="0.25">
      <c r="A21" s="319" t="s">
        <v>488</v>
      </c>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0"/>
      <c r="AM21" s="320"/>
      <c r="AN21" s="320"/>
      <c r="AO21" s="320"/>
      <c r="AP21" s="320"/>
      <c r="AQ21" s="320"/>
      <c r="AR21" s="320"/>
      <c r="AS21" s="320"/>
      <c r="AT21" s="320"/>
      <c r="AU21" s="320"/>
      <c r="AV21" s="320"/>
    </row>
    <row r="22" spans="1:48" ht="58.5" customHeight="1" x14ac:dyDescent="0.25">
      <c r="A22" s="321" t="s">
        <v>51</v>
      </c>
      <c r="B22" s="324" t="s">
        <v>23</v>
      </c>
      <c r="C22" s="321" t="s">
        <v>50</v>
      </c>
      <c r="D22" s="321" t="s">
        <v>49</v>
      </c>
      <c r="E22" s="327" t="s">
        <v>398</v>
      </c>
      <c r="F22" s="328"/>
      <c r="G22" s="328"/>
      <c r="H22" s="328"/>
      <c r="I22" s="328"/>
      <c r="J22" s="328"/>
      <c r="K22" s="328"/>
      <c r="L22" s="329"/>
      <c r="M22" s="321" t="s">
        <v>48</v>
      </c>
      <c r="N22" s="321" t="s">
        <v>47</v>
      </c>
      <c r="O22" s="321" t="s">
        <v>46</v>
      </c>
      <c r="P22" s="330" t="s">
        <v>215</v>
      </c>
      <c r="Q22" s="330" t="s">
        <v>45</v>
      </c>
      <c r="R22" s="330" t="s">
        <v>44</v>
      </c>
      <c r="S22" s="330" t="s">
        <v>43</v>
      </c>
      <c r="T22" s="330"/>
      <c r="U22" s="331" t="s">
        <v>42</v>
      </c>
      <c r="V22" s="331" t="s">
        <v>41</v>
      </c>
      <c r="W22" s="330" t="s">
        <v>40</v>
      </c>
      <c r="X22" s="330" t="s">
        <v>39</v>
      </c>
      <c r="Y22" s="330" t="s">
        <v>38</v>
      </c>
      <c r="Z22" s="342" t="s">
        <v>37</v>
      </c>
      <c r="AA22" s="330" t="s">
        <v>36</v>
      </c>
      <c r="AB22" s="330" t="s">
        <v>35</v>
      </c>
      <c r="AC22" s="330" t="s">
        <v>34</v>
      </c>
      <c r="AD22" s="330" t="s">
        <v>33</v>
      </c>
      <c r="AE22" s="330" t="s">
        <v>32</v>
      </c>
      <c r="AF22" s="330" t="s">
        <v>31</v>
      </c>
      <c r="AG22" s="330"/>
      <c r="AH22" s="330"/>
      <c r="AI22" s="330"/>
      <c r="AJ22" s="330"/>
      <c r="AK22" s="330"/>
      <c r="AL22" s="330" t="s">
        <v>30</v>
      </c>
      <c r="AM22" s="330"/>
      <c r="AN22" s="330"/>
      <c r="AO22" s="330"/>
      <c r="AP22" s="330" t="s">
        <v>29</v>
      </c>
      <c r="AQ22" s="330"/>
      <c r="AR22" s="330" t="s">
        <v>28</v>
      </c>
      <c r="AS22" s="330" t="s">
        <v>27</v>
      </c>
      <c r="AT22" s="330" t="s">
        <v>26</v>
      </c>
      <c r="AU22" s="330" t="s">
        <v>25</v>
      </c>
      <c r="AV22" s="330" t="s">
        <v>24</v>
      </c>
    </row>
    <row r="23" spans="1:48" ht="64.5" customHeight="1" x14ac:dyDescent="0.25">
      <c r="A23" s="322"/>
      <c r="B23" s="325"/>
      <c r="C23" s="322"/>
      <c r="D23" s="322"/>
      <c r="E23" s="334" t="s">
        <v>22</v>
      </c>
      <c r="F23" s="336" t="s">
        <v>129</v>
      </c>
      <c r="G23" s="336" t="s">
        <v>128</v>
      </c>
      <c r="H23" s="336" t="s">
        <v>127</v>
      </c>
      <c r="I23" s="340" t="s">
        <v>349</v>
      </c>
      <c r="J23" s="340" t="s">
        <v>350</v>
      </c>
      <c r="K23" s="340" t="s">
        <v>351</v>
      </c>
      <c r="L23" s="336" t="s">
        <v>78</v>
      </c>
      <c r="M23" s="322"/>
      <c r="N23" s="322"/>
      <c r="O23" s="322"/>
      <c r="P23" s="330"/>
      <c r="Q23" s="330"/>
      <c r="R23" s="330"/>
      <c r="S23" s="338" t="s">
        <v>1</v>
      </c>
      <c r="T23" s="338" t="s">
        <v>10</v>
      </c>
      <c r="U23" s="331"/>
      <c r="V23" s="331"/>
      <c r="W23" s="330"/>
      <c r="X23" s="330"/>
      <c r="Y23" s="330"/>
      <c r="Z23" s="330"/>
      <c r="AA23" s="330"/>
      <c r="AB23" s="330"/>
      <c r="AC23" s="330"/>
      <c r="AD23" s="330"/>
      <c r="AE23" s="330"/>
      <c r="AF23" s="330" t="s">
        <v>21</v>
      </c>
      <c r="AG23" s="330"/>
      <c r="AH23" s="330" t="s">
        <v>20</v>
      </c>
      <c r="AI23" s="330"/>
      <c r="AJ23" s="321" t="s">
        <v>19</v>
      </c>
      <c r="AK23" s="321" t="s">
        <v>18</v>
      </c>
      <c r="AL23" s="321" t="s">
        <v>17</v>
      </c>
      <c r="AM23" s="321" t="s">
        <v>16</v>
      </c>
      <c r="AN23" s="321" t="s">
        <v>15</v>
      </c>
      <c r="AO23" s="321" t="s">
        <v>14</v>
      </c>
      <c r="AP23" s="321" t="s">
        <v>13</v>
      </c>
      <c r="AQ23" s="332" t="s">
        <v>10</v>
      </c>
      <c r="AR23" s="330"/>
      <c r="AS23" s="330"/>
      <c r="AT23" s="330"/>
      <c r="AU23" s="330"/>
      <c r="AV23" s="330"/>
    </row>
    <row r="24" spans="1:48" ht="96.75" customHeight="1" x14ac:dyDescent="0.25">
      <c r="A24" s="323"/>
      <c r="B24" s="326"/>
      <c r="C24" s="323"/>
      <c r="D24" s="323"/>
      <c r="E24" s="335"/>
      <c r="F24" s="337"/>
      <c r="G24" s="337"/>
      <c r="H24" s="337"/>
      <c r="I24" s="341"/>
      <c r="J24" s="341"/>
      <c r="K24" s="341"/>
      <c r="L24" s="337"/>
      <c r="M24" s="323"/>
      <c r="N24" s="323"/>
      <c r="O24" s="323"/>
      <c r="P24" s="330"/>
      <c r="Q24" s="330"/>
      <c r="R24" s="330"/>
      <c r="S24" s="339"/>
      <c r="T24" s="339"/>
      <c r="U24" s="331"/>
      <c r="V24" s="331"/>
      <c r="W24" s="330"/>
      <c r="X24" s="330"/>
      <c r="Y24" s="330"/>
      <c r="Z24" s="330"/>
      <c r="AA24" s="330"/>
      <c r="AB24" s="330"/>
      <c r="AC24" s="330"/>
      <c r="AD24" s="330"/>
      <c r="AE24" s="330"/>
      <c r="AF24" s="110" t="s">
        <v>12</v>
      </c>
      <c r="AG24" s="110" t="s">
        <v>11</v>
      </c>
      <c r="AH24" s="83" t="s">
        <v>1</v>
      </c>
      <c r="AI24" s="83" t="s">
        <v>10</v>
      </c>
      <c r="AJ24" s="323"/>
      <c r="AK24" s="323"/>
      <c r="AL24" s="323"/>
      <c r="AM24" s="323"/>
      <c r="AN24" s="323"/>
      <c r="AO24" s="323"/>
      <c r="AP24" s="323"/>
      <c r="AQ24" s="333"/>
      <c r="AR24" s="330"/>
      <c r="AS24" s="330"/>
      <c r="AT24" s="330"/>
      <c r="AU24" s="330"/>
      <c r="AV24" s="330"/>
    </row>
    <row r="25" spans="1:48" s="135" customFormat="1" ht="11.25" x14ac:dyDescent="0.2">
      <c r="A25" s="134">
        <v>1</v>
      </c>
      <c r="B25" s="134">
        <v>2</v>
      </c>
      <c r="C25" s="134">
        <v>4</v>
      </c>
      <c r="D25" s="134">
        <v>5</v>
      </c>
      <c r="E25" s="134">
        <v>6</v>
      </c>
      <c r="F25" s="134">
        <f>E25+1</f>
        <v>7</v>
      </c>
      <c r="G25" s="134">
        <f t="shared" ref="G25:H25" si="0">F25+1</f>
        <v>8</v>
      </c>
      <c r="H25" s="134">
        <f t="shared" si="0"/>
        <v>9</v>
      </c>
      <c r="I25" s="134">
        <f t="shared" ref="I25" si="1">H25+1</f>
        <v>10</v>
      </c>
      <c r="J25" s="134">
        <f t="shared" ref="J25" si="2">I25+1</f>
        <v>11</v>
      </c>
      <c r="K25" s="134">
        <f t="shared" ref="K25" si="3">J25+1</f>
        <v>12</v>
      </c>
      <c r="L25" s="134">
        <f t="shared" ref="L25" si="4">K25+1</f>
        <v>13</v>
      </c>
      <c r="M25" s="134">
        <f t="shared" ref="M25" si="5">L25+1</f>
        <v>14</v>
      </c>
      <c r="N25" s="134">
        <f t="shared" ref="N25" si="6">M25+1</f>
        <v>15</v>
      </c>
      <c r="O25" s="134">
        <f t="shared" ref="O25" si="7">N25+1</f>
        <v>16</v>
      </c>
      <c r="P25" s="134">
        <f t="shared" ref="P25" si="8">O25+1</f>
        <v>17</v>
      </c>
      <c r="Q25" s="134">
        <f t="shared" ref="Q25" si="9">P25+1</f>
        <v>18</v>
      </c>
      <c r="R25" s="134">
        <f t="shared" ref="R25" si="10">Q25+1</f>
        <v>19</v>
      </c>
      <c r="S25" s="134">
        <f t="shared" ref="S25" si="11">R25+1</f>
        <v>20</v>
      </c>
      <c r="T25" s="134">
        <f t="shared" ref="T25" si="12">S25+1</f>
        <v>21</v>
      </c>
      <c r="U25" s="134">
        <f t="shared" ref="U25" si="13">T25+1</f>
        <v>22</v>
      </c>
      <c r="V25" s="134">
        <f t="shared" ref="V25" si="14">U25+1</f>
        <v>23</v>
      </c>
      <c r="W25" s="134">
        <f t="shared" ref="W25" si="15">V25+1</f>
        <v>24</v>
      </c>
      <c r="X25" s="134">
        <f t="shared" ref="X25" si="16">W25+1</f>
        <v>25</v>
      </c>
      <c r="Y25" s="134">
        <f t="shared" ref="Y25" si="17">X25+1</f>
        <v>26</v>
      </c>
      <c r="Z25" s="134">
        <f t="shared" ref="Z25" si="18">Y25+1</f>
        <v>27</v>
      </c>
      <c r="AA25" s="134">
        <f t="shared" ref="AA25" si="19">Z25+1</f>
        <v>28</v>
      </c>
      <c r="AB25" s="134">
        <f t="shared" ref="AB25" si="20">AA25+1</f>
        <v>29</v>
      </c>
      <c r="AC25" s="134">
        <f t="shared" ref="AC25" si="21">AB25+1</f>
        <v>30</v>
      </c>
      <c r="AD25" s="134">
        <f t="shared" ref="AD25" si="22">AC25+1</f>
        <v>31</v>
      </c>
      <c r="AE25" s="134">
        <f t="shared" ref="AE25" si="23">AD25+1</f>
        <v>32</v>
      </c>
      <c r="AF25" s="134">
        <f t="shared" ref="AF25" si="24">AE25+1</f>
        <v>33</v>
      </c>
      <c r="AG25" s="134">
        <f t="shared" ref="AG25" si="25">AF25+1</f>
        <v>34</v>
      </c>
      <c r="AH25" s="134">
        <f t="shared" ref="AH25" si="26">AG25+1</f>
        <v>35</v>
      </c>
      <c r="AI25" s="134">
        <f t="shared" ref="AI25" si="27">AH25+1</f>
        <v>36</v>
      </c>
      <c r="AJ25" s="134">
        <f t="shared" ref="AJ25" si="28">AI25+1</f>
        <v>37</v>
      </c>
      <c r="AK25" s="134">
        <f t="shared" ref="AK25" si="29">AJ25+1</f>
        <v>38</v>
      </c>
      <c r="AL25" s="134">
        <f t="shared" ref="AL25" si="30">AK25+1</f>
        <v>39</v>
      </c>
      <c r="AM25" s="134">
        <f t="shared" ref="AM25" si="31">AL25+1</f>
        <v>40</v>
      </c>
      <c r="AN25" s="134">
        <f t="shared" ref="AN25" si="32">AM25+1</f>
        <v>41</v>
      </c>
      <c r="AO25" s="134">
        <f t="shared" ref="AO25" si="33">AN25+1</f>
        <v>42</v>
      </c>
      <c r="AP25" s="134">
        <f t="shared" ref="AP25" si="34">AO25+1</f>
        <v>43</v>
      </c>
      <c r="AQ25" s="134">
        <f t="shared" ref="AQ25" si="35">AP25+1</f>
        <v>44</v>
      </c>
      <c r="AR25" s="134">
        <f t="shared" ref="AR25" si="36">AQ25+1</f>
        <v>45</v>
      </c>
      <c r="AS25" s="134">
        <f t="shared" ref="AS25" si="37">AR25+1</f>
        <v>46</v>
      </c>
      <c r="AT25" s="134">
        <f t="shared" ref="AT25" si="38">AS25+1</f>
        <v>47</v>
      </c>
      <c r="AU25" s="134">
        <f t="shared" ref="AU25" si="39">AT25+1</f>
        <v>48</v>
      </c>
      <c r="AV25" s="134">
        <f t="shared" ref="AV25" si="40">AU25+1</f>
        <v>49</v>
      </c>
    </row>
    <row r="26" spans="1:48" s="141" customFormat="1" ht="31.5" x14ac:dyDescent="0.25">
      <c r="A26" s="136">
        <v>1</v>
      </c>
      <c r="B26" s="137" t="s">
        <v>509</v>
      </c>
      <c r="C26" s="138" t="s">
        <v>431</v>
      </c>
      <c r="D26" s="137" t="s">
        <v>508</v>
      </c>
      <c r="E26" s="83"/>
      <c r="F26" s="83"/>
      <c r="G26" s="83">
        <v>0.1</v>
      </c>
      <c r="H26" s="83"/>
      <c r="I26" s="83"/>
      <c r="J26" s="83"/>
      <c r="K26" s="83"/>
      <c r="L26" s="83"/>
      <c r="M26" s="137"/>
      <c r="N26" s="137"/>
      <c r="O26" s="137" t="s">
        <v>509</v>
      </c>
      <c r="P26" s="139"/>
      <c r="Q26" s="137"/>
      <c r="R26" s="139"/>
      <c r="S26" s="137"/>
      <c r="T26" s="137"/>
      <c r="U26" s="136"/>
      <c r="V26" s="136"/>
      <c r="W26" s="137"/>
      <c r="X26" s="139"/>
      <c r="Y26" s="137"/>
      <c r="Z26" s="140"/>
      <c r="AA26" s="139"/>
      <c r="AB26" s="139"/>
      <c r="AC26" s="139"/>
      <c r="AD26" s="139"/>
      <c r="AE26" s="139"/>
      <c r="AF26" s="136"/>
      <c r="AG26" s="137"/>
      <c r="AH26" s="140"/>
      <c r="AI26" s="140"/>
      <c r="AJ26" s="140"/>
      <c r="AK26" s="140"/>
      <c r="AL26" s="137"/>
      <c r="AM26" s="137"/>
      <c r="AN26" s="140"/>
      <c r="AO26" s="137"/>
      <c r="AP26" s="140"/>
      <c r="AQ26" s="140"/>
      <c r="AR26" s="140"/>
      <c r="AS26" s="140"/>
      <c r="AT26" s="140"/>
      <c r="AU26" s="137"/>
      <c r="AV26" s="137"/>
    </row>
  </sheetData>
  <mergeCells count="66">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7:AV7"/>
    <mergeCell ref="A8:AV8"/>
    <mergeCell ref="A9:AV9"/>
    <mergeCell ref="A10:AV10"/>
    <mergeCell ref="A11:AV11"/>
    <mergeCell ref="A15:AV15"/>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Normal="90" zoomScaleSheetLayoutView="100" workbookViewId="0">
      <selection activeCell="B79" sqref="B79"/>
    </sheetView>
  </sheetViews>
  <sheetFormatPr defaultRowHeight="15.75" x14ac:dyDescent="0.25"/>
  <cols>
    <col min="1" max="2" width="66.140625" style="67" customWidth="1"/>
    <col min="3" max="256" width="9.140625" style="25"/>
    <col min="257" max="258" width="66.140625" style="25" customWidth="1"/>
    <col min="259" max="512" width="9.140625" style="25"/>
    <col min="513" max="514" width="66.140625" style="25" customWidth="1"/>
    <col min="515" max="768" width="9.140625" style="25"/>
    <col min="769" max="770" width="66.140625" style="25" customWidth="1"/>
    <col min="771" max="1024" width="9.140625" style="25"/>
    <col min="1025" max="1026" width="66.140625" style="25" customWidth="1"/>
    <col min="1027" max="1280" width="9.140625" style="25"/>
    <col min="1281" max="1282" width="66.140625" style="25" customWidth="1"/>
    <col min="1283" max="1536" width="9.140625" style="25"/>
    <col min="1537" max="1538" width="66.140625" style="25" customWidth="1"/>
    <col min="1539" max="1792" width="9.140625" style="25"/>
    <col min="1793" max="1794" width="66.140625" style="25" customWidth="1"/>
    <col min="1795" max="2048" width="9.140625" style="25"/>
    <col min="2049" max="2050" width="66.140625" style="25" customWidth="1"/>
    <col min="2051" max="2304" width="9.140625" style="25"/>
    <col min="2305" max="2306" width="66.140625" style="25" customWidth="1"/>
    <col min="2307" max="2560" width="9.140625" style="25"/>
    <col min="2561" max="2562" width="66.140625" style="25" customWidth="1"/>
    <col min="2563" max="2816" width="9.140625" style="25"/>
    <col min="2817" max="2818" width="66.140625" style="25" customWidth="1"/>
    <col min="2819" max="3072" width="9.140625" style="25"/>
    <col min="3073" max="3074" width="66.140625" style="25" customWidth="1"/>
    <col min="3075" max="3328" width="9.140625" style="25"/>
    <col min="3329" max="3330" width="66.140625" style="25" customWidth="1"/>
    <col min="3331" max="3584" width="9.140625" style="25"/>
    <col min="3585" max="3586" width="66.140625" style="25" customWidth="1"/>
    <col min="3587" max="3840" width="9.140625" style="25"/>
    <col min="3841" max="3842" width="66.140625" style="25" customWidth="1"/>
    <col min="3843" max="4096" width="9.140625" style="25"/>
    <col min="4097" max="4098" width="66.140625" style="25" customWidth="1"/>
    <col min="4099" max="4352" width="9.140625" style="25"/>
    <col min="4353" max="4354" width="66.140625" style="25" customWidth="1"/>
    <col min="4355" max="4608" width="9.140625" style="25"/>
    <col min="4609" max="4610" width="66.140625" style="25" customWidth="1"/>
    <col min="4611" max="4864" width="9.140625" style="25"/>
    <col min="4865" max="4866" width="66.140625" style="25" customWidth="1"/>
    <col min="4867" max="5120" width="9.140625" style="25"/>
    <col min="5121" max="5122" width="66.140625" style="25" customWidth="1"/>
    <col min="5123" max="5376" width="9.140625" style="25"/>
    <col min="5377" max="5378" width="66.140625" style="25" customWidth="1"/>
    <col min="5379" max="5632" width="9.140625" style="25"/>
    <col min="5633" max="5634" width="66.140625" style="25" customWidth="1"/>
    <col min="5635" max="5888" width="9.140625" style="25"/>
    <col min="5889" max="5890" width="66.140625" style="25" customWidth="1"/>
    <col min="5891" max="6144" width="9.140625" style="25"/>
    <col min="6145" max="6146" width="66.140625" style="25" customWidth="1"/>
    <col min="6147" max="6400" width="9.140625" style="25"/>
    <col min="6401" max="6402" width="66.140625" style="25" customWidth="1"/>
    <col min="6403" max="6656" width="9.140625" style="25"/>
    <col min="6657" max="6658" width="66.140625" style="25" customWidth="1"/>
    <col min="6659" max="6912" width="9.140625" style="25"/>
    <col min="6913" max="6914" width="66.140625" style="25" customWidth="1"/>
    <col min="6915" max="7168" width="9.140625" style="25"/>
    <col min="7169" max="7170" width="66.140625" style="25" customWidth="1"/>
    <col min="7171" max="7424" width="9.140625" style="25"/>
    <col min="7425" max="7426" width="66.140625" style="25" customWidth="1"/>
    <col min="7427" max="7680" width="9.140625" style="25"/>
    <col min="7681" max="7682" width="66.140625" style="25" customWidth="1"/>
    <col min="7683" max="7936" width="9.140625" style="25"/>
    <col min="7937" max="7938" width="66.140625" style="25" customWidth="1"/>
    <col min="7939" max="8192" width="9.140625" style="25"/>
    <col min="8193" max="8194" width="66.140625" style="25" customWidth="1"/>
    <col min="8195" max="8448" width="9.140625" style="25"/>
    <col min="8449" max="8450" width="66.140625" style="25" customWidth="1"/>
    <col min="8451" max="8704" width="9.140625" style="25"/>
    <col min="8705" max="8706" width="66.140625" style="25" customWidth="1"/>
    <col min="8707" max="8960" width="9.140625" style="25"/>
    <col min="8961" max="8962" width="66.140625" style="25" customWidth="1"/>
    <col min="8963" max="9216" width="9.140625" style="25"/>
    <col min="9217" max="9218" width="66.140625" style="25" customWidth="1"/>
    <col min="9219" max="9472" width="9.140625" style="25"/>
    <col min="9473" max="9474" width="66.140625" style="25" customWidth="1"/>
    <col min="9475" max="9728" width="9.140625" style="25"/>
    <col min="9729" max="9730" width="66.140625" style="25" customWidth="1"/>
    <col min="9731" max="9984" width="9.140625" style="25"/>
    <col min="9985" max="9986" width="66.140625" style="25" customWidth="1"/>
    <col min="9987" max="10240" width="9.140625" style="25"/>
    <col min="10241" max="10242" width="66.140625" style="25" customWidth="1"/>
    <col min="10243" max="10496" width="9.140625" style="25"/>
    <col min="10497" max="10498" width="66.140625" style="25" customWidth="1"/>
    <col min="10499" max="10752" width="9.140625" style="25"/>
    <col min="10753" max="10754" width="66.140625" style="25" customWidth="1"/>
    <col min="10755" max="11008" width="9.140625" style="25"/>
    <col min="11009" max="11010" width="66.140625" style="25" customWidth="1"/>
    <col min="11011" max="11264" width="9.140625" style="25"/>
    <col min="11265" max="11266" width="66.140625" style="25" customWidth="1"/>
    <col min="11267" max="11520" width="9.140625" style="25"/>
    <col min="11521" max="11522" width="66.140625" style="25" customWidth="1"/>
    <col min="11523" max="11776" width="9.140625" style="25"/>
    <col min="11777" max="11778" width="66.140625" style="25" customWidth="1"/>
    <col min="11779" max="12032" width="9.140625" style="25"/>
    <col min="12033" max="12034" width="66.140625" style="25" customWidth="1"/>
    <col min="12035" max="12288" width="9.140625" style="25"/>
    <col min="12289" max="12290" width="66.140625" style="25" customWidth="1"/>
    <col min="12291" max="12544" width="9.140625" style="25"/>
    <col min="12545" max="12546" width="66.140625" style="25" customWidth="1"/>
    <col min="12547" max="12800" width="9.140625" style="25"/>
    <col min="12801" max="12802" width="66.140625" style="25" customWidth="1"/>
    <col min="12803" max="13056" width="9.140625" style="25"/>
    <col min="13057" max="13058" width="66.140625" style="25" customWidth="1"/>
    <col min="13059" max="13312" width="9.140625" style="25"/>
    <col min="13313" max="13314" width="66.140625" style="25" customWidth="1"/>
    <col min="13315" max="13568" width="9.140625" style="25"/>
    <col min="13569" max="13570" width="66.140625" style="25" customWidth="1"/>
    <col min="13571" max="13824" width="9.140625" style="25"/>
    <col min="13825" max="13826" width="66.140625" style="25" customWidth="1"/>
    <col min="13827" max="14080" width="9.140625" style="25"/>
    <col min="14081" max="14082" width="66.140625" style="25" customWidth="1"/>
    <col min="14083" max="14336" width="9.140625" style="25"/>
    <col min="14337" max="14338" width="66.140625" style="25" customWidth="1"/>
    <col min="14339" max="14592" width="9.140625" style="25"/>
    <col min="14593" max="14594" width="66.140625" style="25" customWidth="1"/>
    <col min="14595" max="14848" width="9.140625" style="25"/>
    <col min="14849" max="14850" width="66.140625" style="25" customWidth="1"/>
    <col min="14851" max="15104" width="9.140625" style="25"/>
    <col min="15105" max="15106" width="66.140625" style="25" customWidth="1"/>
    <col min="15107" max="15360" width="9.140625" style="25"/>
    <col min="15361" max="15362" width="66.140625" style="25" customWidth="1"/>
    <col min="15363" max="15616" width="9.140625" style="25"/>
    <col min="15617" max="15618" width="66.140625" style="25" customWidth="1"/>
    <col min="15619" max="15872" width="9.140625" style="25"/>
    <col min="15873" max="15874" width="66.140625" style="25" customWidth="1"/>
    <col min="15875" max="16128" width="9.140625" style="25"/>
    <col min="16129" max="16130" width="66.140625" style="25" customWidth="1"/>
    <col min="16131" max="16384" width="9.140625" style="25"/>
  </cols>
  <sheetData>
    <row r="1" spans="1:8" ht="18.75" x14ac:dyDescent="0.25">
      <c r="B1" s="22" t="s">
        <v>67</v>
      </c>
    </row>
    <row r="2" spans="1:8" ht="18.75" x14ac:dyDescent="0.3">
      <c r="B2" s="11" t="s">
        <v>9</v>
      </c>
    </row>
    <row r="3" spans="1:8" ht="18.75" x14ac:dyDescent="0.3">
      <c r="B3" s="11" t="s">
        <v>490</v>
      </c>
    </row>
    <row r="4" spans="1:8" x14ac:dyDescent="0.25">
      <c r="B4" s="23"/>
    </row>
    <row r="5" spans="1:8" ht="18.75" x14ac:dyDescent="0.3">
      <c r="A5" s="343" t="str">
        <f ca="1">'1. паспорт местоположение'!A5:C5</f>
        <v>Год раскрытия информации: 2023 год</v>
      </c>
      <c r="B5" s="343"/>
      <c r="C5" s="38"/>
      <c r="D5" s="38"/>
      <c r="E5" s="38"/>
      <c r="F5" s="38"/>
      <c r="G5" s="38"/>
      <c r="H5" s="38"/>
    </row>
    <row r="6" spans="1:8" ht="18.75" x14ac:dyDescent="0.3">
      <c r="A6" s="111"/>
      <c r="B6" s="111"/>
      <c r="C6" s="111"/>
      <c r="D6" s="111"/>
      <c r="E6" s="111"/>
      <c r="F6" s="111"/>
      <c r="G6" s="111"/>
      <c r="H6" s="111"/>
    </row>
    <row r="7" spans="1:8" ht="18.75" x14ac:dyDescent="0.25">
      <c r="A7" s="195" t="s">
        <v>8</v>
      </c>
      <c r="B7" s="195"/>
      <c r="C7" s="9"/>
      <c r="D7" s="9"/>
      <c r="E7" s="9"/>
      <c r="F7" s="9"/>
      <c r="G7" s="9"/>
      <c r="H7" s="9"/>
    </row>
    <row r="8" spans="1:8" ht="18.75" x14ac:dyDescent="0.25">
      <c r="A8" s="9"/>
      <c r="B8" s="9"/>
      <c r="C8" s="9"/>
      <c r="D8" s="9"/>
      <c r="E8" s="9"/>
      <c r="F8" s="9"/>
      <c r="G8" s="9"/>
      <c r="H8" s="9"/>
    </row>
    <row r="9" spans="1:8" ht="18.75" x14ac:dyDescent="0.25">
      <c r="A9" s="194" t="s">
        <v>506</v>
      </c>
      <c r="B9" s="194"/>
      <c r="C9" s="6"/>
      <c r="D9" s="6"/>
      <c r="E9" s="6"/>
      <c r="F9" s="6"/>
      <c r="G9" s="6"/>
      <c r="H9" s="6"/>
    </row>
    <row r="10" spans="1:8" x14ac:dyDescent="0.25">
      <c r="A10" s="192" t="s">
        <v>7</v>
      </c>
      <c r="B10" s="192"/>
      <c r="C10" s="4"/>
      <c r="D10" s="4"/>
      <c r="E10" s="4"/>
      <c r="F10" s="4"/>
      <c r="G10" s="4"/>
      <c r="H10" s="4"/>
    </row>
    <row r="11" spans="1:8" ht="18.75" x14ac:dyDescent="0.25">
      <c r="A11" s="9"/>
      <c r="B11" s="9"/>
      <c r="C11" s="9"/>
      <c r="D11" s="9"/>
      <c r="E11" s="9"/>
      <c r="F11" s="9"/>
      <c r="G11" s="9"/>
      <c r="H11" s="9"/>
    </row>
    <row r="12" spans="1:8" ht="30.75" customHeight="1" x14ac:dyDescent="0.25">
      <c r="A12" s="196" t="str">
        <f>'1. паспорт местоположение'!A12:C12</f>
        <v>I_ОЭК_50_53</v>
      </c>
      <c r="B12" s="196"/>
      <c r="C12" s="6"/>
      <c r="D12" s="6"/>
      <c r="E12" s="6"/>
      <c r="F12" s="6"/>
      <c r="G12" s="6"/>
      <c r="H12" s="6"/>
    </row>
    <row r="13" spans="1:8" x14ac:dyDescent="0.25">
      <c r="A13" s="192" t="s">
        <v>6</v>
      </c>
      <c r="B13" s="192"/>
      <c r="C13" s="4"/>
      <c r="D13" s="4"/>
      <c r="E13" s="4"/>
      <c r="F13" s="4"/>
      <c r="G13" s="4"/>
      <c r="H13" s="4"/>
    </row>
    <row r="14" spans="1:8" ht="18.75" x14ac:dyDescent="0.25">
      <c r="A14" s="8"/>
      <c r="B14" s="8"/>
      <c r="C14" s="8"/>
      <c r="D14" s="8"/>
      <c r="E14" s="8"/>
      <c r="F14" s="8"/>
      <c r="G14" s="8"/>
      <c r="H14" s="8"/>
    </row>
    <row r="15" spans="1:8" ht="18.75" x14ac:dyDescent="0.25">
      <c r="A15" s="349" t="str">
        <f>'1. паспорт местоположение'!A15:C15</f>
        <v xml:space="preserve">Реконструкция КТП и трансформатора 100 кВА 10/0,4 кВ в ТП-492а в СНТ "Дорстроевец" </v>
      </c>
      <c r="B15" s="350"/>
      <c r="C15" s="8"/>
      <c r="D15" s="8"/>
      <c r="E15" s="8"/>
      <c r="F15" s="8"/>
      <c r="G15" s="8"/>
      <c r="H15" s="8"/>
    </row>
    <row r="16" spans="1:8" x14ac:dyDescent="0.25">
      <c r="A16" s="192" t="s">
        <v>5</v>
      </c>
      <c r="B16" s="192"/>
      <c r="C16" s="4"/>
      <c r="D16" s="4"/>
      <c r="E16" s="4"/>
      <c r="F16" s="4"/>
      <c r="G16" s="4"/>
      <c r="H16" s="4"/>
    </row>
    <row r="17" spans="1:2" x14ac:dyDescent="0.25">
      <c r="B17" s="68"/>
    </row>
    <row r="18" spans="1:2" ht="60" customHeight="1" x14ac:dyDescent="0.25">
      <c r="A18" s="347" t="s">
        <v>489</v>
      </c>
      <c r="B18" s="348"/>
    </row>
    <row r="19" spans="1:2" x14ac:dyDescent="0.25">
      <c r="B19" s="23"/>
    </row>
    <row r="20" spans="1:2" x14ac:dyDescent="0.25">
      <c r="B20" s="69"/>
    </row>
    <row r="21" spans="1:2" ht="30" x14ac:dyDescent="0.25">
      <c r="A21" s="84" t="s">
        <v>300</v>
      </c>
      <c r="B21" s="180" t="s">
        <v>500</v>
      </c>
    </row>
    <row r="22" spans="1:2" x14ac:dyDescent="0.25">
      <c r="A22" s="103" t="s">
        <v>301</v>
      </c>
      <c r="B22" s="179" t="str">
        <f>'2. паспорт  ТП'!E22</f>
        <v>Новосибирская обл., Новосибирский р-он, о.п.Новородниковый</v>
      </c>
    </row>
    <row r="23" spans="1:2" x14ac:dyDescent="0.25">
      <c r="A23" s="84" t="s">
        <v>288</v>
      </c>
      <c r="B23" s="85" t="s">
        <v>434</v>
      </c>
    </row>
    <row r="24" spans="1:2" x14ac:dyDescent="0.25">
      <c r="A24" s="84" t="s">
        <v>302</v>
      </c>
      <c r="B24" s="180" t="str">
        <f>'1. паспорт местоположение'!C44</f>
        <v>0,1 МВА</v>
      </c>
    </row>
    <row r="25" spans="1:2" x14ac:dyDescent="0.25">
      <c r="A25" s="86" t="s">
        <v>303</v>
      </c>
      <c r="B25" s="85">
        <f>'3.3 паспорт описание'!C29</f>
        <v>2023</v>
      </c>
    </row>
    <row r="26" spans="1:2" x14ac:dyDescent="0.25">
      <c r="A26" s="86" t="s">
        <v>304</v>
      </c>
      <c r="B26" s="87" t="str">
        <f>'3.3 паспорт описание'!C30</f>
        <v>Проектирование</v>
      </c>
    </row>
    <row r="27" spans="1:2" ht="42.75" x14ac:dyDescent="0.25">
      <c r="A27" s="143" t="s">
        <v>441</v>
      </c>
      <c r="B27" s="102">
        <f>'6.2. Паспорт фин осв ввод'!C24</f>
        <v>0.61543400000000015</v>
      </c>
    </row>
    <row r="28" spans="1:2" x14ac:dyDescent="0.25">
      <c r="A28" s="87" t="s">
        <v>305</v>
      </c>
      <c r="B28" s="181" t="s">
        <v>501</v>
      </c>
    </row>
    <row r="29" spans="1:2" ht="28.5" x14ac:dyDescent="0.25">
      <c r="A29" s="88" t="s">
        <v>306</v>
      </c>
      <c r="B29" s="105"/>
    </row>
    <row r="30" spans="1:2" ht="28.5" x14ac:dyDescent="0.25">
      <c r="A30" s="88" t="s">
        <v>307</v>
      </c>
      <c r="B30" s="104">
        <v>0</v>
      </c>
    </row>
    <row r="31" spans="1:2" x14ac:dyDescent="0.25">
      <c r="A31" s="87" t="s">
        <v>308</v>
      </c>
      <c r="B31" s="105"/>
    </row>
    <row r="32" spans="1:2" ht="28.5" x14ac:dyDescent="0.25">
      <c r="A32" s="88" t="s">
        <v>309</v>
      </c>
      <c r="B32" s="104">
        <v>0</v>
      </c>
    </row>
    <row r="33" spans="1:2" x14ac:dyDescent="0.25">
      <c r="A33" s="87" t="s">
        <v>310</v>
      </c>
      <c r="B33" s="105"/>
    </row>
    <row r="34" spans="1:2" x14ac:dyDescent="0.25">
      <c r="A34" s="87" t="s">
        <v>311</v>
      </c>
      <c r="B34" s="105"/>
    </row>
    <row r="35" spans="1:2" x14ac:dyDescent="0.25">
      <c r="A35" s="87" t="s">
        <v>312</v>
      </c>
      <c r="B35" s="105"/>
    </row>
    <row r="36" spans="1:2" x14ac:dyDescent="0.25">
      <c r="A36" s="87" t="s">
        <v>313</v>
      </c>
      <c r="B36" s="105"/>
    </row>
    <row r="37" spans="1:2" ht="28.5" x14ac:dyDescent="0.25">
      <c r="A37" s="88" t="s">
        <v>314</v>
      </c>
      <c r="B37" s="104">
        <v>0</v>
      </c>
    </row>
    <row r="38" spans="1:2" x14ac:dyDescent="0.25">
      <c r="A38" s="87" t="s">
        <v>310</v>
      </c>
      <c r="B38" s="105"/>
    </row>
    <row r="39" spans="1:2" x14ac:dyDescent="0.25">
      <c r="A39" s="87" t="s">
        <v>311</v>
      </c>
      <c r="B39" s="105"/>
    </row>
    <row r="40" spans="1:2" x14ac:dyDescent="0.25">
      <c r="A40" s="87" t="s">
        <v>312</v>
      </c>
      <c r="B40" s="105"/>
    </row>
    <row r="41" spans="1:2" x14ac:dyDescent="0.25">
      <c r="A41" s="87" t="s">
        <v>313</v>
      </c>
      <c r="B41" s="105"/>
    </row>
    <row r="42" spans="1:2" ht="28.5" x14ac:dyDescent="0.25">
      <c r="A42" s="88" t="s">
        <v>315</v>
      </c>
      <c r="B42" s="104">
        <v>0</v>
      </c>
    </row>
    <row r="43" spans="1:2" x14ac:dyDescent="0.25">
      <c r="A43" s="87" t="s">
        <v>310</v>
      </c>
      <c r="B43" s="105"/>
    </row>
    <row r="44" spans="1:2" x14ac:dyDescent="0.25">
      <c r="A44" s="87" t="s">
        <v>311</v>
      </c>
      <c r="B44" s="105"/>
    </row>
    <row r="45" spans="1:2" x14ac:dyDescent="0.25">
      <c r="A45" s="87" t="s">
        <v>312</v>
      </c>
      <c r="B45" s="105"/>
    </row>
    <row r="46" spans="1:2" x14ac:dyDescent="0.25">
      <c r="A46" s="87" t="s">
        <v>313</v>
      </c>
      <c r="B46" s="105"/>
    </row>
    <row r="47" spans="1:2" ht="28.5" x14ac:dyDescent="0.25">
      <c r="A47" s="86" t="s">
        <v>316</v>
      </c>
      <c r="B47" s="106">
        <v>0</v>
      </c>
    </row>
    <row r="48" spans="1:2" x14ac:dyDescent="0.25">
      <c r="A48" s="89" t="s">
        <v>308</v>
      </c>
      <c r="B48" s="107"/>
    </row>
    <row r="49" spans="1:2" x14ac:dyDescent="0.25">
      <c r="A49" s="89" t="s">
        <v>317</v>
      </c>
      <c r="B49" s="107"/>
    </row>
    <row r="50" spans="1:2" x14ac:dyDescent="0.25">
      <c r="A50" s="89" t="s">
        <v>318</v>
      </c>
      <c r="B50" s="107"/>
    </row>
    <row r="51" spans="1:2" x14ac:dyDescent="0.25">
      <c r="A51" s="89" t="s">
        <v>319</v>
      </c>
      <c r="B51" s="107"/>
    </row>
    <row r="52" spans="1:2" x14ac:dyDescent="0.25">
      <c r="A52" s="86" t="s">
        <v>320</v>
      </c>
      <c r="B52" s="105"/>
    </row>
    <row r="53" spans="1:2" x14ac:dyDescent="0.25">
      <c r="A53" s="86" t="s">
        <v>321</v>
      </c>
      <c r="B53" s="105"/>
    </row>
    <row r="54" spans="1:2" x14ac:dyDescent="0.25">
      <c r="A54" s="86" t="s">
        <v>322</v>
      </c>
      <c r="B54" s="105"/>
    </row>
    <row r="55" spans="1:2" x14ac:dyDescent="0.25">
      <c r="A55" s="86" t="s">
        <v>323</v>
      </c>
      <c r="B55" s="105"/>
    </row>
    <row r="56" spans="1:2" x14ac:dyDescent="0.25">
      <c r="A56" s="86" t="s">
        <v>324</v>
      </c>
      <c r="B56" s="142"/>
    </row>
    <row r="57" spans="1:2" x14ac:dyDescent="0.25">
      <c r="A57" s="89" t="s">
        <v>325</v>
      </c>
      <c r="B57" s="142" t="s">
        <v>509</v>
      </c>
    </row>
    <row r="58" spans="1:2" x14ac:dyDescent="0.25">
      <c r="A58" s="89" t="s">
        <v>326</v>
      </c>
      <c r="B58" s="142"/>
    </row>
    <row r="59" spans="1:2" x14ac:dyDescent="0.25">
      <c r="A59" s="89" t="s">
        <v>327</v>
      </c>
      <c r="B59" s="142"/>
    </row>
    <row r="60" spans="1:2" x14ac:dyDescent="0.25">
      <c r="A60" s="89" t="s">
        <v>328</v>
      </c>
      <c r="B60" s="142"/>
    </row>
    <row r="61" spans="1:2" x14ac:dyDescent="0.25">
      <c r="A61" s="89" t="s">
        <v>329</v>
      </c>
      <c r="B61" s="142"/>
    </row>
    <row r="62" spans="1:2" ht="30" x14ac:dyDescent="0.25">
      <c r="A62" s="89" t="s">
        <v>330</v>
      </c>
      <c r="B62" s="89"/>
    </row>
    <row r="63" spans="1:2" ht="28.5" x14ac:dyDescent="0.25">
      <c r="A63" s="86" t="s">
        <v>331</v>
      </c>
      <c r="B63" s="89"/>
    </row>
    <row r="64" spans="1:2" x14ac:dyDescent="0.25">
      <c r="A64" s="89" t="s">
        <v>308</v>
      </c>
      <c r="B64" s="89"/>
    </row>
    <row r="65" spans="1:2" x14ac:dyDescent="0.25">
      <c r="A65" s="89" t="s">
        <v>332</v>
      </c>
      <c r="B65" s="89"/>
    </row>
    <row r="66" spans="1:2" x14ac:dyDescent="0.25">
      <c r="A66" s="89" t="s">
        <v>333</v>
      </c>
      <c r="B66" s="89"/>
    </row>
    <row r="67" spans="1:2" ht="52.5" customHeight="1" x14ac:dyDescent="0.25">
      <c r="A67" s="90" t="s">
        <v>334</v>
      </c>
      <c r="B67" s="182" t="s">
        <v>502</v>
      </c>
    </row>
    <row r="68" spans="1:2" x14ac:dyDescent="0.25">
      <c r="A68" s="86" t="s">
        <v>335</v>
      </c>
      <c r="B68" s="87"/>
    </row>
    <row r="69" spans="1:2" x14ac:dyDescent="0.25">
      <c r="A69" s="89" t="s">
        <v>336</v>
      </c>
      <c r="B69" s="87"/>
    </row>
    <row r="70" spans="1:2" x14ac:dyDescent="0.25">
      <c r="A70" s="89" t="s">
        <v>337</v>
      </c>
      <c r="B70" s="87"/>
    </row>
    <row r="71" spans="1:2" x14ac:dyDescent="0.25">
      <c r="A71" s="89" t="s">
        <v>338</v>
      </c>
      <c r="B71" s="87"/>
    </row>
    <row r="72" spans="1:2" ht="28.5" x14ac:dyDescent="0.25">
      <c r="A72" s="91" t="s">
        <v>339</v>
      </c>
      <c r="B72" s="144" t="s">
        <v>442</v>
      </c>
    </row>
    <row r="73" spans="1:2" ht="28.5" customHeight="1" x14ac:dyDescent="0.25">
      <c r="A73" s="92" t="s">
        <v>340</v>
      </c>
      <c r="B73" s="344" t="s">
        <v>443</v>
      </c>
    </row>
    <row r="74" spans="1:2" x14ac:dyDescent="0.25">
      <c r="A74" s="93" t="s">
        <v>341</v>
      </c>
      <c r="B74" s="345"/>
    </row>
    <row r="75" spans="1:2" x14ac:dyDescent="0.25">
      <c r="A75" s="93" t="s">
        <v>342</v>
      </c>
      <c r="B75" s="345"/>
    </row>
    <row r="76" spans="1:2" x14ac:dyDescent="0.25">
      <c r="A76" s="93" t="s">
        <v>343</v>
      </c>
      <c r="B76" s="345"/>
    </row>
    <row r="77" spans="1:2" x14ac:dyDescent="0.25">
      <c r="A77" s="93" t="s">
        <v>344</v>
      </c>
      <c r="B77" s="345"/>
    </row>
    <row r="78" spans="1:2" x14ac:dyDescent="0.25">
      <c r="A78" s="94" t="s">
        <v>345</v>
      </c>
      <c r="B78" s="346"/>
    </row>
    <row r="81" spans="1:2" x14ac:dyDescent="0.25">
      <c r="A81" s="70"/>
      <c r="B81" s="71"/>
    </row>
    <row r="82" spans="1:2" x14ac:dyDescent="0.25">
      <c r="B82" s="72"/>
    </row>
    <row r="83" spans="1:2" x14ac:dyDescent="0.25">
      <c r="B83" s="73"/>
    </row>
  </sheetData>
  <mergeCells count="10">
    <mergeCell ref="B73:B78"/>
    <mergeCell ref="A13:B13"/>
    <mergeCell ref="A16:B16"/>
    <mergeCell ref="A18:B18"/>
    <mergeCell ref="A15:B1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A5"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2" t="s">
        <v>67</v>
      </c>
    </row>
    <row r="2" spans="1:28" s="7" customFormat="1" ht="18.75" customHeight="1" x14ac:dyDescent="0.3">
      <c r="A2" s="13"/>
      <c r="S2" s="11" t="s">
        <v>9</v>
      </c>
    </row>
    <row r="3" spans="1:28" s="7" customFormat="1" ht="18.75" x14ac:dyDescent="0.3">
      <c r="S3" s="11" t="s">
        <v>490</v>
      </c>
    </row>
    <row r="4" spans="1:28" s="7" customFormat="1" ht="18.75" customHeight="1" x14ac:dyDescent="0.2">
      <c r="A4" s="191" t="str">
        <f ca="1">'1. паспорт местоположение'!A5:C5</f>
        <v>Год раскрытия информации: 2023 год</v>
      </c>
      <c r="B4" s="191"/>
      <c r="C4" s="191"/>
      <c r="D4" s="191"/>
      <c r="E4" s="191"/>
      <c r="F4" s="191"/>
      <c r="G4" s="191"/>
      <c r="H4" s="191"/>
      <c r="I4" s="191"/>
      <c r="J4" s="191"/>
      <c r="K4" s="191"/>
      <c r="L4" s="191"/>
      <c r="M4" s="191"/>
      <c r="N4" s="191"/>
      <c r="O4" s="191"/>
      <c r="P4" s="191"/>
      <c r="Q4" s="191"/>
      <c r="R4" s="191"/>
      <c r="S4" s="191"/>
    </row>
    <row r="5" spans="1:28" s="7" customFormat="1" ht="15.75" x14ac:dyDescent="0.2">
      <c r="A5" s="12"/>
    </row>
    <row r="6" spans="1:28" s="7" customFormat="1" ht="18.75" x14ac:dyDescent="0.2">
      <c r="A6" s="195" t="s">
        <v>8</v>
      </c>
      <c r="B6" s="195"/>
      <c r="C6" s="195"/>
      <c r="D6" s="195"/>
      <c r="E6" s="195"/>
      <c r="F6" s="195"/>
      <c r="G6" s="195"/>
      <c r="H6" s="195"/>
      <c r="I6" s="195"/>
      <c r="J6" s="195"/>
      <c r="K6" s="195"/>
      <c r="L6" s="195"/>
      <c r="M6" s="195"/>
      <c r="N6" s="195"/>
      <c r="O6" s="195"/>
      <c r="P6" s="195"/>
      <c r="Q6" s="195"/>
      <c r="R6" s="195"/>
      <c r="S6" s="195"/>
      <c r="T6" s="9"/>
      <c r="U6" s="9"/>
      <c r="V6" s="9"/>
      <c r="W6" s="9"/>
      <c r="X6" s="9"/>
      <c r="Y6" s="9"/>
      <c r="Z6" s="9"/>
      <c r="AA6" s="9"/>
      <c r="AB6" s="9"/>
    </row>
    <row r="7" spans="1:28" s="7" customFormat="1" ht="18.75" x14ac:dyDescent="0.2">
      <c r="A7" s="195"/>
      <c r="B7" s="195"/>
      <c r="C7" s="195"/>
      <c r="D7" s="195"/>
      <c r="E7" s="195"/>
      <c r="F7" s="195"/>
      <c r="G7" s="195"/>
      <c r="H7" s="195"/>
      <c r="I7" s="195"/>
      <c r="J7" s="195"/>
      <c r="K7" s="195"/>
      <c r="L7" s="195"/>
      <c r="M7" s="195"/>
      <c r="N7" s="195"/>
      <c r="O7" s="195"/>
      <c r="P7" s="195"/>
      <c r="Q7" s="195"/>
      <c r="R7" s="195"/>
      <c r="S7" s="195"/>
      <c r="T7" s="9"/>
      <c r="U7" s="9"/>
      <c r="V7" s="9"/>
      <c r="W7" s="9"/>
      <c r="X7" s="9"/>
      <c r="Y7" s="9"/>
      <c r="Z7" s="9"/>
      <c r="AA7" s="9"/>
      <c r="AB7" s="9"/>
    </row>
    <row r="8" spans="1:28" s="7" customFormat="1" ht="18.75" x14ac:dyDescent="0.2">
      <c r="A8" s="194" t="s">
        <v>506</v>
      </c>
      <c r="B8" s="194"/>
      <c r="C8" s="194"/>
      <c r="D8" s="194"/>
      <c r="E8" s="194"/>
      <c r="F8" s="194"/>
      <c r="G8" s="194"/>
      <c r="H8" s="194"/>
      <c r="I8" s="194"/>
      <c r="J8" s="194"/>
      <c r="K8" s="194"/>
      <c r="L8" s="194"/>
      <c r="M8" s="194"/>
      <c r="N8" s="194"/>
      <c r="O8" s="194"/>
      <c r="P8" s="194"/>
      <c r="Q8" s="194"/>
      <c r="R8" s="194"/>
      <c r="S8" s="194"/>
      <c r="T8" s="9"/>
      <c r="U8" s="9"/>
      <c r="V8" s="9"/>
      <c r="W8" s="9"/>
      <c r="X8" s="9"/>
      <c r="Y8" s="9"/>
      <c r="Z8" s="9"/>
      <c r="AA8" s="9"/>
      <c r="AB8" s="9"/>
    </row>
    <row r="9" spans="1:28" s="7" customFormat="1" ht="18.75" x14ac:dyDescent="0.2">
      <c r="A9" s="192" t="s">
        <v>7</v>
      </c>
      <c r="B9" s="192"/>
      <c r="C9" s="192"/>
      <c r="D9" s="192"/>
      <c r="E9" s="192"/>
      <c r="F9" s="192"/>
      <c r="G9" s="192"/>
      <c r="H9" s="192"/>
      <c r="I9" s="192"/>
      <c r="J9" s="192"/>
      <c r="K9" s="192"/>
      <c r="L9" s="192"/>
      <c r="M9" s="192"/>
      <c r="N9" s="192"/>
      <c r="O9" s="192"/>
      <c r="P9" s="192"/>
      <c r="Q9" s="192"/>
      <c r="R9" s="192"/>
      <c r="S9" s="192"/>
      <c r="T9" s="9"/>
      <c r="U9" s="9"/>
      <c r="V9" s="9"/>
      <c r="W9" s="9"/>
      <c r="X9" s="9"/>
      <c r="Y9" s="9"/>
      <c r="Z9" s="9"/>
      <c r="AA9" s="9"/>
      <c r="AB9" s="9"/>
    </row>
    <row r="10" spans="1:28" s="7" customFormat="1" ht="18.75" x14ac:dyDescent="0.2">
      <c r="A10" s="195"/>
      <c r="B10" s="195"/>
      <c r="C10" s="195"/>
      <c r="D10" s="195"/>
      <c r="E10" s="195"/>
      <c r="F10" s="195"/>
      <c r="G10" s="195"/>
      <c r="H10" s="195"/>
      <c r="I10" s="195"/>
      <c r="J10" s="195"/>
      <c r="K10" s="195"/>
      <c r="L10" s="195"/>
      <c r="M10" s="195"/>
      <c r="N10" s="195"/>
      <c r="O10" s="195"/>
      <c r="P10" s="195"/>
      <c r="Q10" s="195"/>
      <c r="R10" s="195"/>
      <c r="S10" s="195"/>
      <c r="T10" s="9"/>
      <c r="U10" s="9"/>
      <c r="V10" s="9"/>
      <c r="W10" s="9"/>
      <c r="X10" s="9"/>
      <c r="Y10" s="9"/>
      <c r="Z10" s="9"/>
      <c r="AA10" s="9"/>
      <c r="AB10" s="9"/>
    </row>
    <row r="11" spans="1:28" s="7" customFormat="1" ht="18.75" x14ac:dyDescent="0.2">
      <c r="A11" s="196" t="str">
        <f>'1. паспорт местоположение'!$A$12:$C$12</f>
        <v>I_ОЭК_50_53</v>
      </c>
      <c r="B11" s="196"/>
      <c r="C11" s="196"/>
      <c r="D11" s="196"/>
      <c r="E11" s="196"/>
      <c r="F11" s="196"/>
      <c r="G11" s="196"/>
      <c r="H11" s="196"/>
      <c r="I11" s="196"/>
      <c r="J11" s="196"/>
      <c r="K11" s="196"/>
      <c r="L11" s="196"/>
      <c r="M11" s="196"/>
      <c r="N11" s="196"/>
      <c r="O11" s="196"/>
      <c r="P11" s="196"/>
      <c r="Q11" s="196"/>
      <c r="R11" s="196"/>
      <c r="S11" s="196"/>
      <c r="T11" s="9"/>
      <c r="U11" s="9"/>
      <c r="V11" s="9"/>
      <c r="W11" s="9"/>
      <c r="X11" s="9"/>
      <c r="Y11" s="9"/>
      <c r="Z11" s="9"/>
      <c r="AA11" s="9"/>
      <c r="AB11" s="9"/>
    </row>
    <row r="12" spans="1:28" s="7" customFormat="1" ht="18.75" x14ac:dyDescent="0.2">
      <c r="A12" s="192" t="s">
        <v>6</v>
      </c>
      <c r="B12" s="192"/>
      <c r="C12" s="192"/>
      <c r="D12" s="192"/>
      <c r="E12" s="192"/>
      <c r="F12" s="192"/>
      <c r="G12" s="192"/>
      <c r="H12" s="192"/>
      <c r="I12" s="192"/>
      <c r="J12" s="192"/>
      <c r="K12" s="192"/>
      <c r="L12" s="192"/>
      <c r="M12" s="192"/>
      <c r="N12" s="192"/>
      <c r="O12" s="192"/>
      <c r="P12" s="192"/>
      <c r="Q12" s="192"/>
      <c r="R12" s="192"/>
      <c r="S12" s="192"/>
      <c r="T12" s="9"/>
      <c r="U12" s="9"/>
      <c r="V12" s="9"/>
      <c r="W12" s="9"/>
      <c r="X12" s="9"/>
      <c r="Y12" s="9"/>
      <c r="Z12" s="9"/>
      <c r="AA12" s="9"/>
      <c r="AB12" s="9"/>
    </row>
    <row r="13" spans="1:28" s="7"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2" customFormat="1" ht="18.75" x14ac:dyDescent="0.2">
      <c r="A14" s="194" t="str">
        <f>'1. паспорт местоположение'!$A$15:$C$15</f>
        <v xml:space="preserve">Реконструкция КТП и трансформатора 100 кВА 10/0,4 кВ в ТП-492а в СНТ "Дорстроевец" </v>
      </c>
      <c r="B14" s="194"/>
      <c r="C14" s="194"/>
      <c r="D14" s="194"/>
      <c r="E14" s="194"/>
      <c r="F14" s="194"/>
      <c r="G14" s="194"/>
      <c r="H14" s="194"/>
      <c r="I14" s="194"/>
      <c r="J14" s="194"/>
      <c r="K14" s="194"/>
      <c r="L14" s="194"/>
      <c r="M14" s="194"/>
      <c r="N14" s="194"/>
      <c r="O14" s="194"/>
      <c r="P14" s="194"/>
      <c r="Q14" s="194"/>
      <c r="R14" s="194"/>
      <c r="S14" s="194"/>
      <c r="T14" s="6"/>
      <c r="U14" s="6"/>
      <c r="V14" s="6"/>
      <c r="W14" s="6"/>
      <c r="X14" s="6"/>
      <c r="Y14" s="6"/>
      <c r="Z14" s="6"/>
      <c r="AA14" s="6"/>
      <c r="AB14" s="6"/>
    </row>
    <row r="15" spans="1:28" s="2" customFormat="1" ht="15" customHeight="1" x14ac:dyDescent="0.2">
      <c r="A15" s="192" t="s">
        <v>5</v>
      </c>
      <c r="B15" s="192"/>
      <c r="C15" s="192"/>
      <c r="D15" s="192"/>
      <c r="E15" s="192"/>
      <c r="F15" s="192"/>
      <c r="G15" s="192"/>
      <c r="H15" s="192"/>
      <c r="I15" s="192"/>
      <c r="J15" s="192"/>
      <c r="K15" s="192"/>
      <c r="L15" s="192"/>
      <c r="M15" s="192"/>
      <c r="N15" s="192"/>
      <c r="O15" s="192"/>
      <c r="P15" s="192"/>
      <c r="Q15" s="192"/>
      <c r="R15" s="192"/>
      <c r="S15" s="192"/>
      <c r="T15" s="4"/>
      <c r="U15" s="4"/>
      <c r="V15" s="4"/>
      <c r="W15" s="4"/>
      <c r="X15" s="4"/>
      <c r="Y15" s="4"/>
      <c r="Z15" s="4"/>
      <c r="AA15" s="4"/>
      <c r="AB15" s="4"/>
    </row>
    <row r="16" spans="1:28" s="2"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2" customFormat="1" ht="80.25" customHeight="1" x14ac:dyDescent="0.2">
      <c r="A17" s="193" t="s">
        <v>450</v>
      </c>
      <c r="B17" s="193"/>
      <c r="C17" s="193"/>
      <c r="D17" s="193"/>
      <c r="E17" s="193"/>
      <c r="F17" s="193"/>
      <c r="G17" s="193"/>
      <c r="H17" s="193"/>
      <c r="I17" s="193"/>
      <c r="J17" s="193"/>
      <c r="K17" s="193"/>
      <c r="L17" s="193"/>
      <c r="M17" s="193"/>
      <c r="N17" s="193"/>
      <c r="O17" s="193"/>
      <c r="P17" s="193"/>
      <c r="Q17" s="193"/>
      <c r="R17" s="193"/>
      <c r="S17" s="193"/>
      <c r="T17" s="5"/>
      <c r="U17" s="5"/>
      <c r="V17" s="5"/>
      <c r="W17" s="5"/>
      <c r="X17" s="5"/>
      <c r="Y17" s="5"/>
      <c r="Z17" s="5"/>
      <c r="AA17" s="5"/>
      <c r="AB17" s="5"/>
    </row>
    <row r="18" spans="1:28" s="2"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3"/>
      <c r="U18" s="3"/>
      <c r="V18" s="3"/>
      <c r="W18" s="3"/>
      <c r="X18" s="3"/>
      <c r="Y18" s="3"/>
    </row>
    <row r="19" spans="1:28" s="2" customFormat="1" ht="54" customHeight="1" x14ac:dyDescent="0.2">
      <c r="A19" s="200" t="s">
        <v>4</v>
      </c>
      <c r="B19" s="200" t="s">
        <v>98</v>
      </c>
      <c r="C19" s="201" t="s">
        <v>299</v>
      </c>
      <c r="D19" s="200" t="s">
        <v>298</v>
      </c>
      <c r="E19" s="200" t="s">
        <v>97</v>
      </c>
      <c r="F19" s="200" t="s">
        <v>96</v>
      </c>
      <c r="G19" s="200" t="s">
        <v>294</v>
      </c>
      <c r="H19" s="200" t="s">
        <v>95</v>
      </c>
      <c r="I19" s="200" t="s">
        <v>94</v>
      </c>
      <c r="J19" s="200" t="s">
        <v>93</v>
      </c>
      <c r="K19" s="200" t="s">
        <v>92</v>
      </c>
      <c r="L19" s="200" t="s">
        <v>91</v>
      </c>
      <c r="M19" s="200" t="s">
        <v>90</v>
      </c>
      <c r="N19" s="200" t="s">
        <v>89</v>
      </c>
      <c r="O19" s="200" t="s">
        <v>88</v>
      </c>
      <c r="P19" s="200" t="s">
        <v>87</v>
      </c>
      <c r="Q19" s="200" t="s">
        <v>297</v>
      </c>
      <c r="R19" s="200"/>
      <c r="S19" s="200" t="s">
        <v>371</v>
      </c>
      <c r="T19" s="3"/>
      <c r="U19" s="3"/>
      <c r="V19" s="3"/>
      <c r="W19" s="3"/>
      <c r="X19" s="3"/>
      <c r="Y19" s="3"/>
    </row>
    <row r="20" spans="1:28" s="2" customFormat="1" ht="180.75" customHeight="1" x14ac:dyDescent="0.2">
      <c r="A20" s="200"/>
      <c r="B20" s="200"/>
      <c r="C20" s="202"/>
      <c r="D20" s="200"/>
      <c r="E20" s="200"/>
      <c r="F20" s="200"/>
      <c r="G20" s="200"/>
      <c r="H20" s="200"/>
      <c r="I20" s="200"/>
      <c r="J20" s="200"/>
      <c r="K20" s="200"/>
      <c r="L20" s="200"/>
      <c r="M20" s="200"/>
      <c r="N20" s="200"/>
      <c r="O20" s="200"/>
      <c r="P20" s="200"/>
      <c r="Q20" s="20" t="s">
        <v>295</v>
      </c>
      <c r="R20" s="79" t="s">
        <v>296</v>
      </c>
      <c r="S20" s="200"/>
      <c r="T20" s="3"/>
      <c r="U20" s="3"/>
      <c r="V20" s="3"/>
      <c r="W20" s="3"/>
      <c r="X20" s="3"/>
      <c r="Y20" s="3"/>
    </row>
    <row r="21" spans="1:28" s="2" customFormat="1" ht="18.75"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21">
        <v>16</v>
      </c>
      <c r="Q21" s="20">
        <v>17</v>
      </c>
      <c r="R21" s="21">
        <v>18</v>
      </c>
      <c r="S21" s="20">
        <v>19</v>
      </c>
      <c r="T21" s="3"/>
      <c r="U21" s="3"/>
      <c r="V21" s="3"/>
      <c r="W21" s="3"/>
      <c r="X21" s="3"/>
      <c r="Y21" s="3"/>
    </row>
    <row r="22" spans="1:28" s="2" customFormat="1" ht="114.75" customHeight="1" x14ac:dyDescent="0.2">
      <c r="A22" s="20"/>
      <c r="B22" s="176" t="s">
        <v>496</v>
      </c>
      <c r="C22" s="21"/>
      <c r="D22" s="21"/>
      <c r="E22" s="177" t="s">
        <v>497</v>
      </c>
      <c r="F22" s="21"/>
      <c r="G22" s="21"/>
      <c r="H22" s="21"/>
      <c r="I22" s="21"/>
      <c r="J22" s="21"/>
      <c r="K22" s="21"/>
      <c r="L22" s="21"/>
      <c r="M22" s="21"/>
      <c r="N22" s="21"/>
      <c r="O22" s="21"/>
      <c r="P22" s="21"/>
      <c r="Q22" s="21"/>
      <c r="R22" s="74"/>
      <c r="S22" s="74"/>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Normal="60" zoomScaleSheetLayoutView="100" workbookViewId="0">
      <selection activeCell="A11" sqref="A11:T11"/>
    </sheetView>
  </sheetViews>
  <sheetFormatPr defaultColWidth="10.7109375" defaultRowHeight="15.75" x14ac:dyDescent="0.25"/>
  <cols>
    <col min="1" max="1" width="9.5703125" style="114" customWidth="1"/>
    <col min="2" max="2" width="8.7109375" style="114" customWidth="1"/>
    <col min="3" max="3" width="12.7109375" style="114" customWidth="1"/>
    <col min="4" max="4" width="16.140625" style="114" customWidth="1"/>
    <col min="5" max="5" width="11.140625" style="114" customWidth="1"/>
    <col min="6" max="6" width="11" style="114" customWidth="1"/>
    <col min="7" max="8" width="8.7109375" style="114" customWidth="1"/>
    <col min="9" max="9" width="7.28515625" style="114" customWidth="1"/>
    <col min="10" max="10" width="9.28515625" style="114" customWidth="1"/>
    <col min="11" max="11" width="10.28515625" style="114" customWidth="1"/>
    <col min="12" max="15" width="8.7109375" style="114" customWidth="1"/>
    <col min="16" max="16" width="19.42578125" style="114" customWidth="1"/>
    <col min="17" max="17" width="21.7109375" style="114" customWidth="1"/>
    <col min="18" max="18" width="22" style="114" customWidth="1"/>
    <col min="19" max="19" width="19.7109375" style="114" customWidth="1"/>
    <col min="20" max="20" width="18.42578125" style="114" customWidth="1"/>
    <col min="21" max="237" width="10.7109375" style="114"/>
    <col min="238" max="242" width="15.7109375" style="114" customWidth="1"/>
    <col min="243" max="246" width="12.7109375" style="114" customWidth="1"/>
    <col min="247" max="250" width="15.7109375" style="114" customWidth="1"/>
    <col min="251" max="251" width="22.85546875" style="114" customWidth="1"/>
    <col min="252" max="252" width="20.7109375" style="114" customWidth="1"/>
    <col min="253" max="253" width="16.7109375" style="114" customWidth="1"/>
    <col min="254" max="493" width="10.7109375" style="114"/>
    <col min="494" max="498" width="15.7109375" style="114" customWidth="1"/>
    <col min="499" max="502" width="12.7109375" style="114" customWidth="1"/>
    <col min="503" max="506" width="15.7109375" style="114" customWidth="1"/>
    <col min="507" max="507" width="22.85546875" style="114" customWidth="1"/>
    <col min="508" max="508" width="20.7109375" style="114" customWidth="1"/>
    <col min="509" max="509" width="16.7109375" style="114" customWidth="1"/>
    <col min="510" max="749" width="10.7109375" style="114"/>
    <col min="750" max="754" width="15.7109375" style="114" customWidth="1"/>
    <col min="755" max="758" width="12.7109375" style="114" customWidth="1"/>
    <col min="759" max="762" width="15.7109375" style="114" customWidth="1"/>
    <col min="763" max="763" width="22.85546875" style="114" customWidth="1"/>
    <col min="764" max="764" width="20.7109375" style="114" customWidth="1"/>
    <col min="765" max="765" width="16.7109375" style="114" customWidth="1"/>
    <col min="766" max="1005" width="10.7109375" style="114"/>
    <col min="1006" max="1010" width="15.7109375" style="114" customWidth="1"/>
    <col min="1011" max="1014" width="12.7109375" style="114" customWidth="1"/>
    <col min="1015" max="1018" width="15.7109375" style="114" customWidth="1"/>
    <col min="1019" max="1019" width="22.85546875" style="114" customWidth="1"/>
    <col min="1020" max="1020" width="20.7109375" style="114" customWidth="1"/>
    <col min="1021" max="1021" width="16.7109375" style="114" customWidth="1"/>
    <col min="1022" max="1261" width="10.7109375" style="114"/>
    <col min="1262" max="1266" width="15.7109375" style="114" customWidth="1"/>
    <col min="1267" max="1270" width="12.7109375" style="114" customWidth="1"/>
    <col min="1271" max="1274" width="15.7109375" style="114" customWidth="1"/>
    <col min="1275" max="1275" width="22.85546875" style="114" customWidth="1"/>
    <col min="1276" max="1276" width="20.7109375" style="114" customWidth="1"/>
    <col min="1277" max="1277" width="16.7109375" style="114" customWidth="1"/>
    <col min="1278" max="1517" width="10.7109375" style="114"/>
    <col min="1518" max="1522" width="15.7109375" style="114" customWidth="1"/>
    <col min="1523" max="1526" width="12.7109375" style="114" customWidth="1"/>
    <col min="1527" max="1530" width="15.7109375" style="114" customWidth="1"/>
    <col min="1531" max="1531" width="22.85546875" style="114" customWidth="1"/>
    <col min="1532" max="1532" width="20.7109375" style="114" customWidth="1"/>
    <col min="1533" max="1533" width="16.7109375" style="114" customWidth="1"/>
    <col min="1534" max="1773" width="10.7109375" style="114"/>
    <col min="1774" max="1778" width="15.7109375" style="114" customWidth="1"/>
    <col min="1779" max="1782" width="12.7109375" style="114" customWidth="1"/>
    <col min="1783" max="1786" width="15.7109375" style="114" customWidth="1"/>
    <col min="1787" max="1787" width="22.85546875" style="114" customWidth="1"/>
    <col min="1788" max="1788" width="20.7109375" style="114" customWidth="1"/>
    <col min="1789" max="1789" width="16.7109375" style="114" customWidth="1"/>
    <col min="1790" max="2029" width="10.7109375" style="114"/>
    <col min="2030" max="2034" width="15.7109375" style="114" customWidth="1"/>
    <col min="2035" max="2038" width="12.7109375" style="114" customWidth="1"/>
    <col min="2039" max="2042" width="15.7109375" style="114" customWidth="1"/>
    <col min="2043" max="2043" width="22.85546875" style="114" customWidth="1"/>
    <col min="2044" max="2044" width="20.7109375" style="114" customWidth="1"/>
    <col min="2045" max="2045" width="16.7109375" style="114" customWidth="1"/>
    <col min="2046" max="2285" width="10.7109375" style="114"/>
    <col min="2286" max="2290" width="15.7109375" style="114" customWidth="1"/>
    <col min="2291" max="2294" width="12.7109375" style="114" customWidth="1"/>
    <col min="2295" max="2298" width="15.7109375" style="114" customWidth="1"/>
    <col min="2299" max="2299" width="22.85546875" style="114" customWidth="1"/>
    <col min="2300" max="2300" width="20.7109375" style="114" customWidth="1"/>
    <col min="2301" max="2301" width="16.7109375" style="114" customWidth="1"/>
    <col min="2302" max="2541" width="10.7109375" style="114"/>
    <col min="2542" max="2546" width="15.7109375" style="114" customWidth="1"/>
    <col min="2547" max="2550" width="12.7109375" style="114" customWidth="1"/>
    <col min="2551" max="2554" width="15.7109375" style="114" customWidth="1"/>
    <col min="2555" max="2555" width="22.85546875" style="114" customWidth="1"/>
    <col min="2556" max="2556" width="20.7109375" style="114" customWidth="1"/>
    <col min="2557" max="2557" width="16.7109375" style="114" customWidth="1"/>
    <col min="2558" max="2797" width="10.7109375" style="114"/>
    <col min="2798" max="2802" width="15.7109375" style="114" customWidth="1"/>
    <col min="2803" max="2806" width="12.7109375" style="114" customWidth="1"/>
    <col min="2807" max="2810" width="15.7109375" style="114" customWidth="1"/>
    <col min="2811" max="2811" width="22.85546875" style="114" customWidth="1"/>
    <col min="2812" max="2812" width="20.7109375" style="114" customWidth="1"/>
    <col min="2813" max="2813" width="16.7109375" style="114" customWidth="1"/>
    <col min="2814" max="3053" width="10.7109375" style="114"/>
    <col min="3054" max="3058" width="15.7109375" style="114" customWidth="1"/>
    <col min="3059" max="3062" width="12.7109375" style="114" customWidth="1"/>
    <col min="3063" max="3066" width="15.7109375" style="114" customWidth="1"/>
    <col min="3067" max="3067" width="22.85546875" style="114" customWidth="1"/>
    <col min="3068" max="3068" width="20.7109375" style="114" customWidth="1"/>
    <col min="3069" max="3069" width="16.7109375" style="114" customWidth="1"/>
    <col min="3070" max="3309" width="10.7109375" style="114"/>
    <col min="3310" max="3314" width="15.7109375" style="114" customWidth="1"/>
    <col min="3315" max="3318" width="12.7109375" style="114" customWidth="1"/>
    <col min="3319" max="3322" width="15.7109375" style="114" customWidth="1"/>
    <col min="3323" max="3323" width="22.85546875" style="114" customWidth="1"/>
    <col min="3324" max="3324" width="20.7109375" style="114" customWidth="1"/>
    <col min="3325" max="3325" width="16.7109375" style="114" customWidth="1"/>
    <col min="3326" max="3565" width="10.7109375" style="114"/>
    <col min="3566" max="3570" width="15.7109375" style="114" customWidth="1"/>
    <col min="3571" max="3574" width="12.7109375" style="114" customWidth="1"/>
    <col min="3575" max="3578" width="15.7109375" style="114" customWidth="1"/>
    <col min="3579" max="3579" width="22.85546875" style="114" customWidth="1"/>
    <col min="3580" max="3580" width="20.7109375" style="114" customWidth="1"/>
    <col min="3581" max="3581" width="16.7109375" style="114" customWidth="1"/>
    <col min="3582" max="3821" width="10.7109375" style="114"/>
    <col min="3822" max="3826" width="15.7109375" style="114" customWidth="1"/>
    <col min="3827" max="3830" width="12.7109375" style="114" customWidth="1"/>
    <col min="3831" max="3834" width="15.7109375" style="114" customWidth="1"/>
    <col min="3835" max="3835" width="22.85546875" style="114" customWidth="1"/>
    <col min="3836" max="3836" width="20.7109375" style="114" customWidth="1"/>
    <col min="3837" max="3837" width="16.7109375" style="114" customWidth="1"/>
    <col min="3838" max="4077" width="10.7109375" style="114"/>
    <col min="4078" max="4082" width="15.7109375" style="114" customWidth="1"/>
    <col min="4083" max="4086" width="12.7109375" style="114" customWidth="1"/>
    <col min="4087" max="4090" width="15.7109375" style="114" customWidth="1"/>
    <col min="4091" max="4091" width="22.85546875" style="114" customWidth="1"/>
    <col min="4092" max="4092" width="20.7109375" style="114" customWidth="1"/>
    <col min="4093" max="4093" width="16.7109375" style="114" customWidth="1"/>
    <col min="4094" max="4333" width="10.7109375" style="114"/>
    <col min="4334" max="4338" width="15.7109375" style="114" customWidth="1"/>
    <col min="4339" max="4342" width="12.7109375" style="114" customWidth="1"/>
    <col min="4343" max="4346" width="15.7109375" style="114" customWidth="1"/>
    <col min="4347" max="4347" width="22.85546875" style="114" customWidth="1"/>
    <col min="4348" max="4348" width="20.7109375" style="114" customWidth="1"/>
    <col min="4349" max="4349" width="16.7109375" style="114" customWidth="1"/>
    <col min="4350" max="4589" width="10.7109375" style="114"/>
    <col min="4590" max="4594" width="15.7109375" style="114" customWidth="1"/>
    <col min="4595" max="4598" width="12.7109375" style="114" customWidth="1"/>
    <col min="4599" max="4602" width="15.7109375" style="114" customWidth="1"/>
    <col min="4603" max="4603" width="22.85546875" style="114" customWidth="1"/>
    <col min="4604" max="4604" width="20.7109375" style="114" customWidth="1"/>
    <col min="4605" max="4605" width="16.7109375" style="114" customWidth="1"/>
    <col min="4606" max="4845" width="10.7109375" style="114"/>
    <col min="4846" max="4850" width="15.7109375" style="114" customWidth="1"/>
    <col min="4851" max="4854" width="12.7109375" style="114" customWidth="1"/>
    <col min="4855" max="4858" width="15.7109375" style="114" customWidth="1"/>
    <col min="4859" max="4859" width="22.85546875" style="114" customWidth="1"/>
    <col min="4860" max="4860" width="20.7109375" style="114" customWidth="1"/>
    <col min="4861" max="4861" width="16.7109375" style="114" customWidth="1"/>
    <col min="4862" max="5101" width="10.7109375" style="114"/>
    <col min="5102" max="5106" width="15.7109375" style="114" customWidth="1"/>
    <col min="5107" max="5110" width="12.7109375" style="114" customWidth="1"/>
    <col min="5111" max="5114" width="15.7109375" style="114" customWidth="1"/>
    <col min="5115" max="5115" width="22.85546875" style="114" customWidth="1"/>
    <col min="5116" max="5116" width="20.7109375" style="114" customWidth="1"/>
    <col min="5117" max="5117" width="16.7109375" style="114" customWidth="1"/>
    <col min="5118" max="5357" width="10.7109375" style="114"/>
    <col min="5358" max="5362" width="15.7109375" style="114" customWidth="1"/>
    <col min="5363" max="5366" width="12.7109375" style="114" customWidth="1"/>
    <col min="5367" max="5370" width="15.7109375" style="114" customWidth="1"/>
    <col min="5371" max="5371" width="22.85546875" style="114" customWidth="1"/>
    <col min="5372" max="5372" width="20.7109375" style="114" customWidth="1"/>
    <col min="5373" max="5373" width="16.7109375" style="114" customWidth="1"/>
    <col min="5374" max="5613" width="10.7109375" style="114"/>
    <col min="5614" max="5618" width="15.7109375" style="114" customWidth="1"/>
    <col min="5619" max="5622" width="12.7109375" style="114" customWidth="1"/>
    <col min="5623" max="5626" width="15.7109375" style="114" customWidth="1"/>
    <col min="5627" max="5627" width="22.85546875" style="114" customWidth="1"/>
    <col min="5628" max="5628" width="20.7109375" style="114" customWidth="1"/>
    <col min="5629" max="5629" width="16.7109375" style="114" customWidth="1"/>
    <col min="5630" max="5869" width="10.7109375" style="114"/>
    <col min="5870" max="5874" width="15.7109375" style="114" customWidth="1"/>
    <col min="5875" max="5878" width="12.7109375" style="114" customWidth="1"/>
    <col min="5879" max="5882" width="15.7109375" style="114" customWidth="1"/>
    <col min="5883" max="5883" width="22.85546875" style="114" customWidth="1"/>
    <col min="5884" max="5884" width="20.7109375" style="114" customWidth="1"/>
    <col min="5885" max="5885" width="16.7109375" style="114" customWidth="1"/>
    <col min="5886" max="6125" width="10.7109375" style="114"/>
    <col min="6126" max="6130" width="15.7109375" style="114" customWidth="1"/>
    <col min="6131" max="6134" width="12.7109375" style="114" customWidth="1"/>
    <col min="6135" max="6138" width="15.7109375" style="114" customWidth="1"/>
    <col min="6139" max="6139" width="22.85546875" style="114" customWidth="1"/>
    <col min="6140" max="6140" width="20.7109375" style="114" customWidth="1"/>
    <col min="6141" max="6141" width="16.7109375" style="114" customWidth="1"/>
    <col min="6142" max="6381" width="10.7109375" style="114"/>
    <col min="6382" max="6386" width="15.7109375" style="114" customWidth="1"/>
    <col min="6387" max="6390" width="12.7109375" style="114" customWidth="1"/>
    <col min="6391" max="6394" width="15.7109375" style="114" customWidth="1"/>
    <col min="6395" max="6395" width="22.85546875" style="114" customWidth="1"/>
    <col min="6396" max="6396" width="20.7109375" style="114" customWidth="1"/>
    <col min="6397" max="6397" width="16.7109375" style="114" customWidth="1"/>
    <col min="6398" max="6637" width="10.7109375" style="114"/>
    <col min="6638" max="6642" width="15.7109375" style="114" customWidth="1"/>
    <col min="6643" max="6646" width="12.7109375" style="114" customWidth="1"/>
    <col min="6647" max="6650" width="15.7109375" style="114" customWidth="1"/>
    <col min="6651" max="6651" width="22.85546875" style="114" customWidth="1"/>
    <col min="6652" max="6652" width="20.7109375" style="114" customWidth="1"/>
    <col min="6653" max="6653" width="16.7109375" style="114" customWidth="1"/>
    <col min="6654" max="6893" width="10.7109375" style="114"/>
    <col min="6894" max="6898" width="15.7109375" style="114" customWidth="1"/>
    <col min="6899" max="6902" width="12.7109375" style="114" customWidth="1"/>
    <col min="6903" max="6906" width="15.7109375" style="114" customWidth="1"/>
    <col min="6907" max="6907" width="22.85546875" style="114" customWidth="1"/>
    <col min="6908" max="6908" width="20.7109375" style="114" customWidth="1"/>
    <col min="6909" max="6909" width="16.7109375" style="114" customWidth="1"/>
    <col min="6910" max="7149" width="10.7109375" style="114"/>
    <col min="7150" max="7154" width="15.7109375" style="114" customWidth="1"/>
    <col min="7155" max="7158" width="12.7109375" style="114" customWidth="1"/>
    <col min="7159" max="7162" width="15.7109375" style="114" customWidth="1"/>
    <col min="7163" max="7163" width="22.85546875" style="114" customWidth="1"/>
    <col min="7164" max="7164" width="20.7109375" style="114" customWidth="1"/>
    <col min="7165" max="7165" width="16.7109375" style="114" customWidth="1"/>
    <col min="7166" max="7405" width="10.7109375" style="114"/>
    <col min="7406" max="7410" width="15.7109375" style="114" customWidth="1"/>
    <col min="7411" max="7414" width="12.7109375" style="114" customWidth="1"/>
    <col min="7415" max="7418" width="15.7109375" style="114" customWidth="1"/>
    <col min="7419" max="7419" width="22.85546875" style="114" customWidth="1"/>
    <col min="7420" max="7420" width="20.7109375" style="114" customWidth="1"/>
    <col min="7421" max="7421" width="16.7109375" style="114" customWidth="1"/>
    <col min="7422" max="7661" width="10.7109375" style="114"/>
    <col min="7662" max="7666" width="15.7109375" style="114" customWidth="1"/>
    <col min="7667" max="7670" width="12.7109375" style="114" customWidth="1"/>
    <col min="7671" max="7674" width="15.7109375" style="114" customWidth="1"/>
    <col min="7675" max="7675" width="22.85546875" style="114" customWidth="1"/>
    <col min="7676" max="7676" width="20.7109375" style="114" customWidth="1"/>
    <col min="7677" max="7677" width="16.7109375" style="114" customWidth="1"/>
    <col min="7678" max="7917" width="10.7109375" style="114"/>
    <col min="7918" max="7922" width="15.7109375" style="114" customWidth="1"/>
    <col min="7923" max="7926" width="12.7109375" style="114" customWidth="1"/>
    <col min="7927" max="7930" width="15.7109375" style="114" customWidth="1"/>
    <col min="7931" max="7931" width="22.85546875" style="114" customWidth="1"/>
    <col min="7932" max="7932" width="20.7109375" style="114" customWidth="1"/>
    <col min="7933" max="7933" width="16.7109375" style="114" customWidth="1"/>
    <col min="7934" max="8173" width="10.7109375" style="114"/>
    <col min="8174" max="8178" width="15.7109375" style="114" customWidth="1"/>
    <col min="8179" max="8182" width="12.7109375" style="114" customWidth="1"/>
    <col min="8183" max="8186" width="15.7109375" style="114" customWidth="1"/>
    <col min="8187" max="8187" width="22.85546875" style="114" customWidth="1"/>
    <col min="8188" max="8188" width="20.7109375" style="114" customWidth="1"/>
    <col min="8189" max="8189" width="16.7109375" style="114" customWidth="1"/>
    <col min="8190" max="8429" width="10.7109375" style="114"/>
    <col min="8430" max="8434" width="15.7109375" style="114" customWidth="1"/>
    <col min="8435" max="8438" width="12.7109375" style="114" customWidth="1"/>
    <col min="8439" max="8442" width="15.7109375" style="114" customWidth="1"/>
    <col min="8443" max="8443" width="22.85546875" style="114" customWidth="1"/>
    <col min="8444" max="8444" width="20.7109375" style="114" customWidth="1"/>
    <col min="8445" max="8445" width="16.7109375" style="114" customWidth="1"/>
    <col min="8446" max="8685" width="10.7109375" style="114"/>
    <col min="8686" max="8690" width="15.7109375" style="114" customWidth="1"/>
    <col min="8691" max="8694" width="12.7109375" style="114" customWidth="1"/>
    <col min="8695" max="8698" width="15.7109375" style="114" customWidth="1"/>
    <col min="8699" max="8699" width="22.85546875" style="114" customWidth="1"/>
    <col min="8700" max="8700" width="20.7109375" style="114" customWidth="1"/>
    <col min="8701" max="8701" width="16.7109375" style="114" customWidth="1"/>
    <col min="8702" max="8941" width="10.7109375" style="114"/>
    <col min="8942" max="8946" width="15.7109375" style="114" customWidth="1"/>
    <col min="8947" max="8950" width="12.7109375" style="114" customWidth="1"/>
    <col min="8951" max="8954" width="15.7109375" style="114" customWidth="1"/>
    <col min="8955" max="8955" width="22.85546875" style="114" customWidth="1"/>
    <col min="8956" max="8956" width="20.7109375" style="114" customWidth="1"/>
    <col min="8957" max="8957" width="16.7109375" style="114" customWidth="1"/>
    <col min="8958" max="9197" width="10.7109375" style="114"/>
    <col min="9198" max="9202" width="15.7109375" style="114" customWidth="1"/>
    <col min="9203" max="9206" width="12.7109375" style="114" customWidth="1"/>
    <col min="9207" max="9210" width="15.7109375" style="114" customWidth="1"/>
    <col min="9211" max="9211" width="22.85546875" style="114" customWidth="1"/>
    <col min="9212" max="9212" width="20.7109375" style="114" customWidth="1"/>
    <col min="9213" max="9213" width="16.7109375" style="114" customWidth="1"/>
    <col min="9214" max="9453" width="10.7109375" style="114"/>
    <col min="9454" max="9458" width="15.7109375" style="114" customWidth="1"/>
    <col min="9459" max="9462" width="12.7109375" style="114" customWidth="1"/>
    <col min="9463" max="9466" width="15.7109375" style="114" customWidth="1"/>
    <col min="9467" max="9467" width="22.85546875" style="114" customWidth="1"/>
    <col min="9468" max="9468" width="20.7109375" style="114" customWidth="1"/>
    <col min="9469" max="9469" width="16.7109375" style="114" customWidth="1"/>
    <col min="9470" max="9709" width="10.7109375" style="114"/>
    <col min="9710" max="9714" width="15.7109375" style="114" customWidth="1"/>
    <col min="9715" max="9718" width="12.7109375" style="114" customWidth="1"/>
    <col min="9719" max="9722" width="15.7109375" style="114" customWidth="1"/>
    <col min="9723" max="9723" width="22.85546875" style="114" customWidth="1"/>
    <col min="9724" max="9724" width="20.7109375" style="114" customWidth="1"/>
    <col min="9725" max="9725" width="16.7109375" style="114" customWidth="1"/>
    <col min="9726" max="9965" width="10.7109375" style="114"/>
    <col min="9966" max="9970" width="15.7109375" style="114" customWidth="1"/>
    <col min="9971" max="9974" width="12.7109375" style="114" customWidth="1"/>
    <col min="9975" max="9978" width="15.7109375" style="114" customWidth="1"/>
    <col min="9979" max="9979" width="22.85546875" style="114" customWidth="1"/>
    <col min="9980" max="9980" width="20.7109375" style="114" customWidth="1"/>
    <col min="9981" max="9981" width="16.7109375" style="114" customWidth="1"/>
    <col min="9982" max="10221" width="10.7109375" style="114"/>
    <col min="10222" max="10226" width="15.7109375" style="114" customWidth="1"/>
    <col min="10227" max="10230" width="12.7109375" style="114" customWidth="1"/>
    <col min="10231" max="10234" width="15.7109375" style="114" customWidth="1"/>
    <col min="10235" max="10235" width="22.85546875" style="114" customWidth="1"/>
    <col min="10236" max="10236" width="20.7109375" style="114" customWidth="1"/>
    <col min="10237" max="10237" width="16.7109375" style="114" customWidth="1"/>
    <col min="10238" max="10477" width="10.7109375" style="114"/>
    <col min="10478" max="10482" width="15.7109375" style="114" customWidth="1"/>
    <col min="10483" max="10486" width="12.7109375" style="114" customWidth="1"/>
    <col min="10487" max="10490" width="15.7109375" style="114" customWidth="1"/>
    <col min="10491" max="10491" width="22.85546875" style="114" customWidth="1"/>
    <col min="10492" max="10492" width="20.7109375" style="114" customWidth="1"/>
    <col min="10493" max="10493" width="16.7109375" style="114" customWidth="1"/>
    <col min="10494" max="10733" width="10.7109375" style="114"/>
    <col min="10734" max="10738" width="15.7109375" style="114" customWidth="1"/>
    <col min="10739" max="10742" width="12.7109375" style="114" customWidth="1"/>
    <col min="10743" max="10746" width="15.7109375" style="114" customWidth="1"/>
    <col min="10747" max="10747" width="22.85546875" style="114" customWidth="1"/>
    <col min="10748" max="10748" width="20.7109375" style="114" customWidth="1"/>
    <col min="10749" max="10749" width="16.7109375" style="114" customWidth="1"/>
    <col min="10750" max="10989" width="10.7109375" style="114"/>
    <col min="10990" max="10994" width="15.7109375" style="114" customWidth="1"/>
    <col min="10995" max="10998" width="12.7109375" style="114" customWidth="1"/>
    <col min="10999" max="11002" width="15.7109375" style="114" customWidth="1"/>
    <col min="11003" max="11003" width="22.85546875" style="114" customWidth="1"/>
    <col min="11004" max="11004" width="20.7109375" style="114" customWidth="1"/>
    <col min="11005" max="11005" width="16.7109375" style="114" customWidth="1"/>
    <col min="11006" max="11245" width="10.7109375" style="114"/>
    <col min="11246" max="11250" width="15.7109375" style="114" customWidth="1"/>
    <col min="11251" max="11254" width="12.7109375" style="114" customWidth="1"/>
    <col min="11255" max="11258" width="15.7109375" style="114" customWidth="1"/>
    <col min="11259" max="11259" width="22.85546875" style="114" customWidth="1"/>
    <col min="11260" max="11260" width="20.7109375" style="114" customWidth="1"/>
    <col min="11261" max="11261" width="16.7109375" style="114" customWidth="1"/>
    <col min="11262" max="11501" width="10.7109375" style="114"/>
    <col min="11502" max="11506" width="15.7109375" style="114" customWidth="1"/>
    <col min="11507" max="11510" width="12.7109375" style="114" customWidth="1"/>
    <col min="11511" max="11514" width="15.7109375" style="114" customWidth="1"/>
    <col min="11515" max="11515" width="22.85546875" style="114" customWidth="1"/>
    <col min="11516" max="11516" width="20.7109375" style="114" customWidth="1"/>
    <col min="11517" max="11517" width="16.7109375" style="114" customWidth="1"/>
    <col min="11518" max="11757" width="10.7109375" style="114"/>
    <col min="11758" max="11762" width="15.7109375" style="114" customWidth="1"/>
    <col min="11763" max="11766" width="12.7109375" style="114" customWidth="1"/>
    <col min="11767" max="11770" width="15.7109375" style="114" customWidth="1"/>
    <col min="11771" max="11771" width="22.85546875" style="114" customWidth="1"/>
    <col min="11772" max="11772" width="20.7109375" style="114" customWidth="1"/>
    <col min="11773" max="11773" width="16.7109375" style="114" customWidth="1"/>
    <col min="11774" max="12013" width="10.7109375" style="114"/>
    <col min="12014" max="12018" width="15.7109375" style="114" customWidth="1"/>
    <col min="12019" max="12022" width="12.7109375" style="114" customWidth="1"/>
    <col min="12023" max="12026" width="15.7109375" style="114" customWidth="1"/>
    <col min="12027" max="12027" width="22.85546875" style="114" customWidth="1"/>
    <col min="12028" max="12028" width="20.7109375" style="114" customWidth="1"/>
    <col min="12029" max="12029" width="16.7109375" style="114" customWidth="1"/>
    <col min="12030" max="12269" width="10.7109375" style="114"/>
    <col min="12270" max="12274" width="15.7109375" style="114" customWidth="1"/>
    <col min="12275" max="12278" width="12.7109375" style="114" customWidth="1"/>
    <col min="12279" max="12282" width="15.7109375" style="114" customWidth="1"/>
    <col min="12283" max="12283" width="22.85546875" style="114" customWidth="1"/>
    <col min="12284" max="12284" width="20.7109375" style="114" customWidth="1"/>
    <col min="12285" max="12285" width="16.7109375" style="114" customWidth="1"/>
    <col min="12286" max="12525" width="10.7109375" style="114"/>
    <col min="12526" max="12530" width="15.7109375" style="114" customWidth="1"/>
    <col min="12531" max="12534" width="12.7109375" style="114" customWidth="1"/>
    <col min="12535" max="12538" width="15.7109375" style="114" customWidth="1"/>
    <col min="12539" max="12539" width="22.85546875" style="114" customWidth="1"/>
    <col min="12540" max="12540" width="20.7109375" style="114" customWidth="1"/>
    <col min="12541" max="12541" width="16.7109375" style="114" customWidth="1"/>
    <col min="12542" max="12781" width="10.7109375" style="114"/>
    <col min="12782" max="12786" width="15.7109375" style="114" customWidth="1"/>
    <col min="12787" max="12790" width="12.7109375" style="114" customWidth="1"/>
    <col min="12791" max="12794" width="15.7109375" style="114" customWidth="1"/>
    <col min="12795" max="12795" width="22.85546875" style="114" customWidth="1"/>
    <col min="12796" max="12796" width="20.7109375" style="114" customWidth="1"/>
    <col min="12797" max="12797" width="16.7109375" style="114" customWidth="1"/>
    <col min="12798" max="13037" width="10.7109375" style="114"/>
    <col min="13038" max="13042" width="15.7109375" style="114" customWidth="1"/>
    <col min="13043" max="13046" width="12.7109375" style="114" customWidth="1"/>
    <col min="13047" max="13050" width="15.7109375" style="114" customWidth="1"/>
    <col min="13051" max="13051" width="22.85546875" style="114" customWidth="1"/>
    <col min="13052" max="13052" width="20.7109375" style="114" customWidth="1"/>
    <col min="13053" max="13053" width="16.7109375" style="114" customWidth="1"/>
    <col min="13054" max="13293" width="10.7109375" style="114"/>
    <col min="13294" max="13298" width="15.7109375" style="114" customWidth="1"/>
    <col min="13299" max="13302" width="12.7109375" style="114" customWidth="1"/>
    <col min="13303" max="13306" width="15.7109375" style="114" customWidth="1"/>
    <col min="13307" max="13307" width="22.85546875" style="114" customWidth="1"/>
    <col min="13308" max="13308" width="20.7109375" style="114" customWidth="1"/>
    <col min="13309" max="13309" width="16.7109375" style="114" customWidth="1"/>
    <col min="13310" max="13549" width="10.7109375" style="114"/>
    <col min="13550" max="13554" width="15.7109375" style="114" customWidth="1"/>
    <col min="13555" max="13558" width="12.7109375" style="114" customWidth="1"/>
    <col min="13559" max="13562" width="15.7109375" style="114" customWidth="1"/>
    <col min="13563" max="13563" width="22.85546875" style="114" customWidth="1"/>
    <col min="13564" max="13564" width="20.7109375" style="114" customWidth="1"/>
    <col min="13565" max="13565" width="16.7109375" style="114" customWidth="1"/>
    <col min="13566" max="13805" width="10.7109375" style="114"/>
    <col min="13806" max="13810" width="15.7109375" style="114" customWidth="1"/>
    <col min="13811" max="13814" width="12.7109375" style="114" customWidth="1"/>
    <col min="13815" max="13818" width="15.7109375" style="114" customWidth="1"/>
    <col min="13819" max="13819" width="22.85546875" style="114" customWidth="1"/>
    <col min="13820" max="13820" width="20.7109375" style="114" customWidth="1"/>
    <col min="13821" max="13821" width="16.7109375" style="114" customWidth="1"/>
    <col min="13822" max="14061" width="10.7109375" style="114"/>
    <col min="14062" max="14066" width="15.7109375" style="114" customWidth="1"/>
    <col min="14067" max="14070" width="12.7109375" style="114" customWidth="1"/>
    <col min="14071" max="14074" width="15.7109375" style="114" customWidth="1"/>
    <col min="14075" max="14075" width="22.85546875" style="114" customWidth="1"/>
    <col min="14076" max="14076" width="20.7109375" style="114" customWidth="1"/>
    <col min="14077" max="14077" width="16.7109375" style="114" customWidth="1"/>
    <col min="14078" max="14317" width="10.7109375" style="114"/>
    <col min="14318" max="14322" width="15.7109375" style="114" customWidth="1"/>
    <col min="14323" max="14326" width="12.7109375" style="114" customWidth="1"/>
    <col min="14327" max="14330" width="15.7109375" style="114" customWidth="1"/>
    <col min="14331" max="14331" width="22.85546875" style="114" customWidth="1"/>
    <col min="14332" max="14332" width="20.7109375" style="114" customWidth="1"/>
    <col min="14333" max="14333" width="16.7109375" style="114" customWidth="1"/>
    <col min="14334" max="14573" width="10.7109375" style="114"/>
    <col min="14574" max="14578" width="15.7109375" style="114" customWidth="1"/>
    <col min="14579" max="14582" width="12.7109375" style="114" customWidth="1"/>
    <col min="14583" max="14586" width="15.7109375" style="114" customWidth="1"/>
    <col min="14587" max="14587" width="22.85546875" style="114" customWidth="1"/>
    <col min="14588" max="14588" width="20.7109375" style="114" customWidth="1"/>
    <col min="14589" max="14589" width="16.7109375" style="114" customWidth="1"/>
    <col min="14590" max="14829" width="10.7109375" style="114"/>
    <col min="14830" max="14834" width="15.7109375" style="114" customWidth="1"/>
    <col min="14835" max="14838" width="12.7109375" style="114" customWidth="1"/>
    <col min="14839" max="14842" width="15.7109375" style="114" customWidth="1"/>
    <col min="14843" max="14843" width="22.85546875" style="114" customWidth="1"/>
    <col min="14844" max="14844" width="20.7109375" style="114" customWidth="1"/>
    <col min="14845" max="14845" width="16.7109375" style="114" customWidth="1"/>
    <col min="14846" max="15085" width="10.7109375" style="114"/>
    <col min="15086" max="15090" width="15.7109375" style="114" customWidth="1"/>
    <col min="15091" max="15094" width="12.7109375" style="114" customWidth="1"/>
    <col min="15095" max="15098" width="15.7109375" style="114" customWidth="1"/>
    <col min="15099" max="15099" width="22.85546875" style="114" customWidth="1"/>
    <col min="15100" max="15100" width="20.7109375" style="114" customWidth="1"/>
    <col min="15101" max="15101" width="16.7109375" style="114" customWidth="1"/>
    <col min="15102" max="15341" width="10.7109375" style="114"/>
    <col min="15342" max="15346" width="15.7109375" style="114" customWidth="1"/>
    <col min="15347" max="15350" width="12.7109375" style="114" customWidth="1"/>
    <col min="15351" max="15354" width="15.7109375" style="114" customWidth="1"/>
    <col min="15355" max="15355" width="22.85546875" style="114" customWidth="1"/>
    <col min="15356" max="15356" width="20.7109375" style="114" customWidth="1"/>
    <col min="15357" max="15357" width="16.7109375" style="114" customWidth="1"/>
    <col min="15358" max="15597" width="10.7109375" style="114"/>
    <col min="15598" max="15602" width="15.7109375" style="114" customWidth="1"/>
    <col min="15603" max="15606" width="12.7109375" style="114" customWidth="1"/>
    <col min="15607" max="15610" width="15.7109375" style="114" customWidth="1"/>
    <col min="15611" max="15611" width="22.85546875" style="114" customWidth="1"/>
    <col min="15612" max="15612" width="20.7109375" style="114" customWidth="1"/>
    <col min="15613" max="15613" width="16.7109375" style="114" customWidth="1"/>
    <col min="15614" max="15853" width="10.7109375" style="114"/>
    <col min="15854" max="15858" width="15.7109375" style="114" customWidth="1"/>
    <col min="15859" max="15862" width="12.7109375" style="114" customWidth="1"/>
    <col min="15863" max="15866" width="15.7109375" style="114" customWidth="1"/>
    <col min="15867" max="15867" width="22.85546875" style="114" customWidth="1"/>
    <col min="15868" max="15868" width="20.7109375" style="114" customWidth="1"/>
    <col min="15869" max="15869" width="16.7109375" style="114" customWidth="1"/>
    <col min="15870" max="16109" width="10.7109375" style="114"/>
    <col min="16110" max="16114" width="15.7109375" style="114" customWidth="1"/>
    <col min="16115" max="16118" width="12.7109375" style="114" customWidth="1"/>
    <col min="16119" max="16122" width="15.7109375" style="114" customWidth="1"/>
    <col min="16123" max="16123" width="22.85546875" style="114" customWidth="1"/>
    <col min="16124" max="16124" width="20.7109375" style="114" customWidth="1"/>
    <col min="16125" max="16125" width="16.7109375" style="114" customWidth="1"/>
    <col min="16126" max="16384" width="10.7109375" style="114"/>
  </cols>
  <sheetData>
    <row r="1" spans="1:20" ht="3" customHeight="1" x14ac:dyDescent="0.25"/>
    <row r="2" spans="1:20" ht="15" customHeight="1" x14ac:dyDescent="0.25">
      <c r="T2" s="22" t="s">
        <v>67</v>
      </c>
    </row>
    <row r="3" spans="1:20" s="7" customFormat="1" ht="18.75" customHeight="1" x14ac:dyDescent="0.3">
      <c r="A3" s="13"/>
      <c r="T3" s="11" t="s">
        <v>9</v>
      </c>
    </row>
    <row r="4" spans="1:20" s="7" customFormat="1" ht="18.75" customHeight="1" x14ac:dyDescent="0.3">
      <c r="A4" s="13"/>
      <c r="T4" s="11" t="s">
        <v>490</v>
      </c>
    </row>
    <row r="5" spans="1:20" s="7" customFormat="1" ht="18.75" customHeight="1" x14ac:dyDescent="0.3">
      <c r="A5" s="13"/>
      <c r="T5" s="11"/>
    </row>
    <row r="6" spans="1:20" s="7" customFormat="1" x14ac:dyDescent="0.2">
      <c r="A6" s="191" t="str">
        <f ca="1">'1. паспорт местоположение'!A5:C5</f>
        <v>Год раскрытия информации: 2023 год</v>
      </c>
      <c r="B6" s="191"/>
      <c r="C6" s="191"/>
      <c r="D6" s="191"/>
      <c r="E6" s="191"/>
      <c r="F6" s="191"/>
      <c r="G6" s="191"/>
      <c r="H6" s="191"/>
      <c r="I6" s="191"/>
      <c r="J6" s="191"/>
      <c r="K6" s="191"/>
      <c r="L6" s="191"/>
      <c r="M6" s="191"/>
      <c r="N6" s="191"/>
      <c r="O6" s="191"/>
      <c r="P6" s="191"/>
      <c r="Q6" s="191"/>
      <c r="R6" s="191"/>
      <c r="S6" s="191"/>
      <c r="T6" s="191"/>
    </row>
    <row r="7" spans="1:20" s="7" customFormat="1" x14ac:dyDescent="0.2">
      <c r="A7" s="12"/>
    </row>
    <row r="8" spans="1:20" s="7" customFormat="1" ht="18.75" x14ac:dyDescent="0.2">
      <c r="A8" s="195" t="s">
        <v>8</v>
      </c>
      <c r="B8" s="195"/>
      <c r="C8" s="195"/>
      <c r="D8" s="195"/>
      <c r="E8" s="195"/>
      <c r="F8" s="195"/>
      <c r="G8" s="195"/>
      <c r="H8" s="195"/>
      <c r="I8" s="195"/>
      <c r="J8" s="195"/>
      <c r="K8" s="195"/>
      <c r="L8" s="195"/>
      <c r="M8" s="195"/>
      <c r="N8" s="195"/>
      <c r="O8" s="195"/>
      <c r="P8" s="195"/>
      <c r="Q8" s="195"/>
      <c r="R8" s="195"/>
      <c r="S8" s="195"/>
      <c r="T8" s="195"/>
    </row>
    <row r="9" spans="1:20" s="7" customFormat="1" ht="18.75" x14ac:dyDescent="0.2">
      <c r="A9" s="195"/>
      <c r="B9" s="195"/>
      <c r="C9" s="195"/>
      <c r="D9" s="195"/>
      <c r="E9" s="195"/>
      <c r="F9" s="195"/>
      <c r="G9" s="195"/>
      <c r="H9" s="195"/>
      <c r="I9" s="195"/>
      <c r="J9" s="195"/>
      <c r="K9" s="195"/>
      <c r="L9" s="195"/>
      <c r="M9" s="195"/>
      <c r="N9" s="195"/>
      <c r="O9" s="195"/>
      <c r="P9" s="195"/>
      <c r="Q9" s="195"/>
      <c r="R9" s="195"/>
      <c r="S9" s="195"/>
      <c r="T9" s="195"/>
    </row>
    <row r="10" spans="1:20" s="7" customFormat="1" ht="18.75" customHeight="1" x14ac:dyDescent="0.2">
      <c r="A10" s="194" t="s">
        <v>506</v>
      </c>
      <c r="B10" s="194"/>
      <c r="C10" s="194"/>
      <c r="D10" s="194"/>
      <c r="E10" s="194"/>
      <c r="F10" s="194"/>
      <c r="G10" s="194"/>
      <c r="H10" s="194"/>
      <c r="I10" s="194"/>
      <c r="J10" s="194"/>
      <c r="K10" s="194"/>
      <c r="L10" s="194"/>
      <c r="M10" s="194"/>
      <c r="N10" s="194"/>
      <c r="O10" s="194"/>
      <c r="P10" s="194"/>
      <c r="Q10" s="194"/>
      <c r="R10" s="194"/>
      <c r="S10" s="194"/>
      <c r="T10" s="194"/>
    </row>
    <row r="11" spans="1:20" s="7" customFormat="1" ht="18.75" customHeight="1" x14ac:dyDescent="0.2">
      <c r="A11" s="192" t="s">
        <v>7</v>
      </c>
      <c r="B11" s="192"/>
      <c r="C11" s="192"/>
      <c r="D11" s="192"/>
      <c r="E11" s="192"/>
      <c r="F11" s="192"/>
      <c r="G11" s="192"/>
      <c r="H11" s="192"/>
      <c r="I11" s="192"/>
      <c r="J11" s="192"/>
      <c r="K11" s="192"/>
      <c r="L11" s="192"/>
      <c r="M11" s="192"/>
      <c r="N11" s="192"/>
      <c r="O11" s="192"/>
      <c r="P11" s="192"/>
      <c r="Q11" s="192"/>
      <c r="R11" s="192"/>
      <c r="S11" s="192"/>
      <c r="T11" s="192"/>
    </row>
    <row r="12" spans="1:20" s="7" customFormat="1" ht="18.75" x14ac:dyDescent="0.2">
      <c r="A12" s="195"/>
      <c r="B12" s="195"/>
      <c r="C12" s="195"/>
      <c r="D12" s="195"/>
      <c r="E12" s="195"/>
      <c r="F12" s="195"/>
      <c r="G12" s="195"/>
      <c r="H12" s="195"/>
      <c r="I12" s="195"/>
      <c r="J12" s="195"/>
      <c r="K12" s="195"/>
      <c r="L12" s="195"/>
      <c r="M12" s="195"/>
      <c r="N12" s="195"/>
      <c r="O12" s="195"/>
      <c r="P12" s="195"/>
      <c r="Q12" s="195"/>
      <c r="R12" s="195"/>
      <c r="S12" s="195"/>
      <c r="T12" s="195"/>
    </row>
    <row r="13" spans="1:20" s="7" customFormat="1" ht="18.75" customHeight="1" x14ac:dyDescent="0.2">
      <c r="A13" s="196" t="str">
        <f>'1. паспорт местоположение'!$A$12:$C$12</f>
        <v>I_ОЭК_50_53</v>
      </c>
      <c r="B13" s="196"/>
      <c r="C13" s="196"/>
      <c r="D13" s="196"/>
      <c r="E13" s="196"/>
      <c r="F13" s="196"/>
      <c r="G13" s="196"/>
      <c r="H13" s="196"/>
      <c r="I13" s="196"/>
      <c r="J13" s="196"/>
      <c r="K13" s="196"/>
      <c r="L13" s="196"/>
      <c r="M13" s="196"/>
      <c r="N13" s="196"/>
      <c r="O13" s="196"/>
      <c r="P13" s="196"/>
      <c r="Q13" s="196"/>
      <c r="R13" s="196"/>
      <c r="S13" s="196"/>
      <c r="T13" s="196"/>
    </row>
    <row r="14" spans="1:20" s="7" customFormat="1" ht="18.75" customHeight="1" x14ac:dyDescent="0.2">
      <c r="A14" s="192" t="s">
        <v>6</v>
      </c>
      <c r="B14" s="192"/>
      <c r="C14" s="192"/>
      <c r="D14" s="192"/>
      <c r="E14" s="192"/>
      <c r="F14" s="192"/>
      <c r="G14" s="192"/>
      <c r="H14" s="192"/>
      <c r="I14" s="192"/>
      <c r="J14" s="192"/>
      <c r="K14" s="192"/>
      <c r="L14" s="192"/>
      <c r="M14" s="192"/>
      <c r="N14" s="192"/>
      <c r="O14" s="192"/>
      <c r="P14" s="192"/>
      <c r="Q14" s="192"/>
      <c r="R14" s="192"/>
      <c r="S14" s="192"/>
      <c r="T14" s="192"/>
    </row>
    <row r="15" spans="1:20" s="7"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row>
    <row r="16" spans="1:20" s="2" customFormat="1" ht="18.75" x14ac:dyDescent="0.2">
      <c r="A16" s="194" t="str">
        <f>'1. паспорт местоположение'!$A$15:$C$15</f>
        <v xml:space="preserve">Реконструкция КТП и трансформатора 100 кВА 10/0,4 кВ в ТП-492а в СНТ "Дорстроевец" </v>
      </c>
      <c r="B16" s="194"/>
      <c r="C16" s="194"/>
      <c r="D16" s="194"/>
      <c r="E16" s="194"/>
      <c r="F16" s="194"/>
      <c r="G16" s="194"/>
      <c r="H16" s="194"/>
      <c r="I16" s="194"/>
      <c r="J16" s="194"/>
      <c r="K16" s="194"/>
      <c r="L16" s="194"/>
      <c r="M16" s="194"/>
      <c r="N16" s="194"/>
      <c r="O16" s="194"/>
      <c r="P16" s="194"/>
      <c r="Q16" s="194"/>
      <c r="R16" s="194"/>
      <c r="S16" s="194"/>
      <c r="T16" s="194"/>
    </row>
    <row r="17" spans="1:113" s="2" customFormat="1" ht="15" customHeight="1" x14ac:dyDescent="0.2">
      <c r="A17" s="192" t="s">
        <v>5</v>
      </c>
      <c r="B17" s="192"/>
      <c r="C17" s="192"/>
      <c r="D17" s="192"/>
      <c r="E17" s="192"/>
      <c r="F17" s="192"/>
      <c r="G17" s="192"/>
      <c r="H17" s="192"/>
      <c r="I17" s="192"/>
      <c r="J17" s="192"/>
      <c r="K17" s="192"/>
      <c r="L17" s="192"/>
      <c r="M17" s="192"/>
      <c r="N17" s="192"/>
      <c r="O17" s="192"/>
      <c r="P17" s="192"/>
      <c r="Q17" s="192"/>
      <c r="R17" s="192"/>
      <c r="S17" s="192"/>
      <c r="T17" s="192"/>
    </row>
    <row r="18" spans="1:113" s="2"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row>
    <row r="19" spans="1:113" s="2" customFormat="1" ht="63.75" customHeight="1" x14ac:dyDescent="0.2">
      <c r="A19" s="193" t="s">
        <v>482</v>
      </c>
      <c r="B19" s="194"/>
      <c r="C19" s="194"/>
      <c r="D19" s="194"/>
      <c r="E19" s="194"/>
      <c r="F19" s="194"/>
      <c r="G19" s="194"/>
      <c r="H19" s="194"/>
      <c r="I19" s="194"/>
      <c r="J19" s="194"/>
      <c r="K19" s="194"/>
      <c r="L19" s="194"/>
      <c r="M19" s="194"/>
      <c r="N19" s="194"/>
      <c r="O19" s="194"/>
      <c r="P19" s="194"/>
      <c r="Q19" s="194"/>
      <c r="R19" s="194"/>
      <c r="S19" s="194"/>
      <c r="T19" s="194"/>
    </row>
    <row r="20" spans="1:113" s="115" customFormat="1" ht="21" customHeight="1" x14ac:dyDescent="0.25">
      <c r="A20" s="206"/>
      <c r="B20" s="206"/>
      <c r="C20" s="206"/>
      <c r="D20" s="206"/>
      <c r="E20" s="206"/>
      <c r="F20" s="206"/>
      <c r="G20" s="206"/>
      <c r="H20" s="206"/>
      <c r="I20" s="206"/>
      <c r="J20" s="206"/>
      <c r="K20" s="206"/>
      <c r="L20" s="206"/>
      <c r="M20" s="206"/>
      <c r="N20" s="206"/>
      <c r="O20" s="206"/>
      <c r="P20" s="206"/>
      <c r="Q20" s="206"/>
      <c r="R20" s="206"/>
      <c r="S20" s="206"/>
      <c r="T20" s="206"/>
    </row>
    <row r="21" spans="1:113" ht="46.5" customHeight="1" x14ac:dyDescent="0.25">
      <c r="A21" s="207" t="s">
        <v>4</v>
      </c>
      <c r="B21" s="210" t="s">
        <v>200</v>
      </c>
      <c r="C21" s="211"/>
      <c r="D21" s="214" t="s">
        <v>120</v>
      </c>
      <c r="E21" s="210" t="s">
        <v>397</v>
      </c>
      <c r="F21" s="211"/>
      <c r="G21" s="210" t="s">
        <v>219</v>
      </c>
      <c r="H21" s="211"/>
      <c r="I21" s="210" t="s">
        <v>119</v>
      </c>
      <c r="J21" s="211"/>
      <c r="K21" s="214" t="s">
        <v>118</v>
      </c>
      <c r="L21" s="210" t="s">
        <v>117</v>
      </c>
      <c r="M21" s="211"/>
      <c r="N21" s="210" t="s">
        <v>404</v>
      </c>
      <c r="O21" s="211"/>
      <c r="P21" s="214" t="s">
        <v>116</v>
      </c>
      <c r="Q21" s="203" t="s">
        <v>115</v>
      </c>
      <c r="R21" s="204"/>
      <c r="S21" s="203" t="s">
        <v>114</v>
      </c>
      <c r="T21" s="205"/>
    </row>
    <row r="22" spans="1:113" ht="204.75" customHeight="1" x14ac:dyDescent="0.25">
      <c r="A22" s="208"/>
      <c r="B22" s="212"/>
      <c r="C22" s="213"/>
      <c r="D22" s="217"/>
      <c r="E22" s="212"/>
      <c r="F22" s="213"/>
      <c r="G22" s="212"/>
      <c r="H22" s="213"/>
      <c r="I22" s="212"/>
      <c r="J22" s="213"/>
      <c r="K22" s="215"/>
      <c r="L22" s="212"/>
      <c r="M22" s="213"/>
      <c r="N22" s="212"/>
      <c r="O22" s="213"/>
      <c r="P22" s="215"/>
      <c r="Q22" s="80" t="s">
        <v>113</v>
      </c>
      <c r="R22" s="80" t="s">
        <v>379</v>
      </c>
      <c r="S22" s="80" t="s">
        <v>112</v>
      </c>
      <c r="T22" s="80" t="s">
        <v>111</v>
      </c>
    </row>
    <row r="23" spans="1:113" ht="51.75" customHeight="1" x14ac:dyDescent="0.25">
      <c r="A23" s="209"/>
      <c r="B23" s="80" t="s">
        <v>109</v>
      </c>
      <c r="C23" s="80" t="s">
        <v>110</v>
      </c>
      <c r="D23" s="215"/>
      <c r="E23" s="80" t="s">
        <v>109</v>
      </c>
      <c r="F23" s="80" t="s">
        <v>110</v>
      </c>
      <c r="G23" s="80" t="s">
        <v>109</v>
      </c>
      <c r="H23" s="80" t="s">
        <v>110</v>
      </c>
      <c r="I23" s="80" t="s">
        <v>109</v>
      </c>
      <c r="J23" s="80" t="s">
        <v>110</v>
      </c>
      <c r="K23" s="80" t="s">
        <v>109</v>
      </c>
      <c r="L23" s="80" t="s">
        <v>109</v>
      </c>
      <c r="M23" s="80" t="s">
        <v>110</v>
      </c>
      <c r="N23" s="80" t="s">
        <v>109</v>
      </c>
      <c r="O23" s="80" t="s">
        <v>110</v>
      </c>
      <c r="P23" s="109" t="s">
        <v>109</v>
      </c>
      <c r="Q23" s="80" t="s">
        <v>109</v>
      </c>
      <c r="R23" s="80" t="s">
        <v>109</v>
      </c>
      <c r="S23" s="80" t="s">
        <v>109</v>
      </c>
      <c r="T23" s="80" t="s">
        <v>109</v>
      </c>
    </row>
    <row r="24" spans="1:113"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17</v>
      </c>
      <c r="R24" s="116">
        <v>18</v>
      </c>
      <c r="S24" s="116">
        <v>19</v>
      </c>
      <c r="T24" s="116">
        <v>20</v>
      </c>
    </row>
    <row r="25" spans="1:113" ht="47.25" x14ac:dyDescent="0.25">
      <c r="A25" s="117">
        <v>1</v>
      </c>
      <c r="B25" s="183" t="s">
        <v>503</v>
      </c>
      <c r="C25" s="183" t="s">
        <v>503</v>
      </c>
      <c r="D25" s="183" t="s">
        <v>105</v>
      </c>
      <c r="E25" s="185" t="s">
        <v>498</v>
      </c>
      <c r="F25" s="185" t="s">
        <v>498</v>
      </c>
      <c r="G25" s="183" t="s">
        <v>503</v>
      </c>
      <c r="H25" s="183" t="s">
        <v>503</v>
      </c>
      <c r="I25" s="80" t="s">
        <v>447</v>
      </c>
      <c r="J25" s="119" t="s">
        <v>447</v>
      </c>
      <c r="K25" s="119" t="s">
        <v>447</v>
      </c>
      <c r="L25" s="119" t="s">
        <v>69</v>
      </c>
      <c r="M25" s="184">
        <v>10</v>
      </c>
      <c r="N25" s="117">
        <v>0.1</v>
      </c>
      <c r="O25" s="117">
        <v>0.1</v>
      </c>
      <c r="P25" s="119" t="s">
        <v>447</v>
      </c>
      <c r="Q25" s="120" t="s">
        <v>447</v>
      </c>
      <c r="R25" s="120" t="s">
        <v>447</v>
      </c>
      <c r="S25" s="186" t="s">
        <v>504</v>
      </c>
      <c r="T25" s="186" t="s">
        <v>505</v>
      </c>
    </row>
    <row r="26" spans="1:113" ht="3" customHeight="1" x14ac:dyDescent="0.25">
      <c r="K26" s="114">
        <v>1996</v>
      </c>
    </row>
    <row r="27" spans="1:113" s="121" customFormat="1" ht="12.75" x14ac:dyDescent="0.2">
      <c r="B27" s="122"/>
      <c r="C27" s="122"/>
      <c r="K27" s="122"/>
    </row>
    <row r="28" spans="1:113" s="121" customFormat="1" x14ac:dyDescent="0.25">
      <c r="B28" s="114" t="s">
        <v>108</v>
      </c>
      <c r="C28" s="114"/>
      <c r="D28" s="114"/>
      <c r="E28" s="114"/>
      <c r="F28" s="114"/>
      <c r="G28" s="114"/>
      <c r="H28" s="114"/>
      <c r="I28" s="114"/>
      <c r="J28" s="114"/>
      <c r="K28" s="114"/>
      <c r="L28" s="114"/>
      <c r="M28" s="114"/>
      <c r="N28" s="114"/>
      <c r="O28" s="114"/>
      <c r="P28" s="114"/>
      <c r="Q28" s="114"/>
      <c r="R28" s="114"/>
    </row>
    <row r="29" spans="1:113" x14ac:dyDescent="0.25">
      <c r="B29" s="216" t="s">
        <v>403</v>
      </c>
      <c r="C29" s="216"/>
      <c r="D29" s="216"/>
      <c r="E29" s="216"/>
      <c r="F29" s="216"/>
      <c r="G29" s="216"/>
      <c r="H29" s="216"/>
      <c r="I29" s="216"/>
      <c r="J29" s="216"/>
      <c r="K29" s="216"/>
      <c r="L29" s="216"/>
      <c r="M29" s="216"/>
      <c r="N29" s="216"/>
      <c r="O29" s="216"/>
      <c r="P29" s="216"/>
      <c r="Q29" s="216"/>
      <c r="R29" s="216"/>
    </row>
    <row r="31" spans="1:113" x14ac:dyDescent="0.25">
      <c r="B31" s="123" t="s">
        <v>378</v>
      </c>
      <c r="C31" s="123"/>
      <c r="D31" s="123"/>
      <c r="E31" s="123"/>
      <c r="H31" s="123"/>
      <c r="I31" s="123"/>
      <c r="J31" s="123"/>
      <c r="K31" s="123"/>
      <c r="L31" s="123"/>
      <c r="M31" s="123"/>
      <c r="N31" s="123"/>
      <c r="O31" s="123"/>
      <c r="P31" s="123"/>
      <c r="Q31" s="123"/>
      <c r="R31" s="123"/>
      <c r="S31" s="124"/>
      <c r="T31" s="124"/>
      <c r="U31" s="124"/>
      <c r="V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c r="DE31" s="124"/>
      <c r="DF31" s="124"/>
      <c r="DG31" s="124"/>
      <c r="DH31" s="124"/>
      <c r="DI31" s="124"/>
    </row>
    <row r="32" spans="1:113" x14ac:dyDescent="0.25">
      <c r="B32" s="123" t="s">
        <v>107</v>
      </c>
      <c r="C32" s="123"/>
      <c r="D32" s="123"/>
      <c r="E32" s="123"/>
      <c r="H32" s="123"/>
      <c r="I32" s="123"/>
      <c r="J32" s="123"/>
      <c r="K32" s="123"/>
      <c r="L32" s="123"/>
      <c r="M32" s="123"/>
      <c r="N32" s="123"/>
      <c r="O32" s="123"/>
      <c r="P32" s="123"/>
      <c r="Q32" s="123"/>
      <c r="R32" s="123"/>
    </row>
    <row r="33" spans="2:113" x14ac:dyDescent="0.25">
      <c r="B33" s="123" t="s">
        <v>106</v>
      </c>
      <c r="C33" s="123"/>
      <c r="D33" s="123"/>
      <c r="E33" s="123"/>
      <c r="H33" s="123"/>
      <c r="I33" s="123"/>
      <c r="J33" s="123"/>
      <c r="K33" s="123"/>
      <c r="L33" s="123"/>
      <c r="M33" s="123"/>
      <c r="N33" s="123"/>
      <c r="O33" s="123"/>
      <c r="P33" s="123"/>
      <c r="Q33" s="123"/>
      <c r="R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15"/>
      <c r="BL33" s="115"/>
      <c r="BM33" s="115"/>
      <c r="BN33" s="115"/>
      <c r="BO33" s="115"/>
      <c r="BP33" s="115"/>
      <c r="BQ33" s="115"/>
      <c r="BR33" s="115"/>
      <c r="BS33" s="115"/>
      <c r="BT33" s="115"/>
      <c r="BU33" s="115"/>
      <c r="BV33" s="115"/>
      <c r="BW33" s="115"/>
      <c r="BX33" s="115"/>
      <c r="BY33" s="115"/>
      <c r="BZ33" s="115"/>
      <c r="CA33" s="115"/>
      <c r="CB33" s="115"/>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row>
    <row r="34" spans="2:113" x14ac:dyDescent="0.25">
      <c r="B34" s="123" t="s">
        <v>105</v>
      </c>
      <c r="C34" s="123"/>
      <c r="D34" s="123"/>
      <c r="E34" s="123"/>
      <c r="H34" s="123"/>
      <c r="I34" s="123"/>
      <c r="J34" s="123"/>
      <c r="K34" s="123"/>
      <c r="L34" s="123"/>
      <c r="M34" s="123"/>
      <c r="N34" s="123"/>
      <c r="O34" s="123"/>
      <c r="P34" s="123"/>
      <c r="Q34" s="123"/>
      <c r="R34" s="123"/>
      <c r="S34" s="123"/>
      <c r="T34" s="123"/>
      <c r="U34" s="123"/>
      <c r="V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15"/>
      <c r="BL34" s="115"/>
      <c r="BM34" s="115"/>
      <c r="BN34" s="115"/>
      <c r="BO34" s="115"/>
      <c r="BP34" s="115"/>
      <c r="BQ34" s="115"/>
      <c r="BR34" s="115"/>
      <c r="BS34" s="115"/>
      <c r="BT34" s="115"/>
      <c r="BU34" s="115"/>
      <c r="BV34" s="115"/>
      <c r="BW34" s="115"/>
      <c r="BX34" s="115"/>
      <c r="BY34" s="115"/>
      <c r="BZ34" s="115"/>
      <c r="CA34" s="115"/>
      <c r="CB34" s="115"/>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row>
    <row r="35" spans="2:113" x14ac:dyDescent="0.25">
      <c r="B35" s="123" t="s">
        <v>104</v>
      </c>
      <c r="C35" s="123"/>
      <c r="D35" s="123"/>
      <c r="E35" s="123"/>
      <c r="H35" s="123"/>
      <c r="I35" s="123"/>
      <c r="J35" s="123"/>
      <c r="K35" s="123"/>
      <c r="L35" s="123"/>
      <c r="M35" s="123"/>
      <c r="N35" s="123"/>
      <c r="O35" s="123"/>
      <c r="P35" s="123"/>
      <c r="Q35" s="123"/>
      <c r="R35" s="123"/>
      <c r="S35" s="123"/>
      <c r="T35" s="123"/>
      <c r="U35" s="123"/>
      <c r="V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15"/>
      <c r="BL35" s="115"/>
      <c r="BM35" s="115"/>
      <c r="BN35" s="115"/>
      <c r="BO35" s="115"/>
      <c r="BP35" s="115"/>
      <c r="BQ35" s="115"/>
      <c r="BR35" s="115"/>
      <c r="BS35" s="115"/>
      <c r="BT35" s="115"/>
      <c r="BU35" s="115"/>
      <c r="BV35" s="115"/>
      <c r="BW35" s="115"/>
      <c r="BX35" s="115"/>
      <c r="BY35" s="115"/>
      <c r="BZ35" s="115"/>
      <c r="CA35" s="115"/>
      <c r="CB35" s="115"/>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row>
    <row r="36" spans="2:113" x14ac:dyDescent="0.25">
      <c r="B36" s="123" t="s">
        <v>103</v>
      </c>
      <c r="C36" s="123"/>
      <c r="D36" s="123"/>
      <c r="E36" s="123"/>
      <c r="H36" s="123"/>
      <c r="I36" s="123"/>
      <c r="J36" s="123"/>
      <c r="K36" s="123"/>
      <c r="L36" s="123"/>
      <c r="M36" s="123"/>
      <c r="N36" s="123"/>
      <c r="O36" s="123"/>
      <c r="P36" s="123"/>
      <c r="Q36" s="123"/>
      <c r="R36" s="123"/>
      <c r="S36" s="123"/>
      <c r="T36" s="123"/>
      <c r="U36" s="123"/>
      <c r="V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15"/>
      <c r="BL36" s="115"/>
      <c r="BM36" s="115"/>
      <c r="BN36" s="115"/>
      <c r="BO36" s="115"/>
      <c r="BP36" s="115"/>
      <c r="BQ36" s="115"/>
      <c r="BR36" s="115"/>
      <c r="BS36" s="115"/>
      <c r="BT36" s="115"/>
      <c r="BU36" s="115"/>
      <c r="BV36" s="115"/>
      <c r="BW36" s="115"/>
      <c r="BX36" s="115"/>
      <c r="BY36" s="115"/>
      <c r="BZ36" s="115"/>
      <c r="CA36" s="115"/>
      <c r="CB36" s="115"/>
      <c r="CC36" s="115"/>
      <c r="CD36" s="115"/>
      <c r="CE36" s="115"/>
      <c r="CF36" s="115"/>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row>
    <row r="37" spans="2:113" x14ac:dyDescent="0.25">
      <c r="B37" s="123" t="s">
        <v>102</v>
      </c>
      <c r="C37" s="123"/>
      <c r="D37" s="123"/>
      <c r="E37" s="123"/>
      <c r="H37" s="123"/>
      <c r="I37" s="123"/>
      <c r="J37" s="123"/>
      <c r="K37" s="123"/>
      <c r="L37" s="123"/>
      <c r="M37" s="123"/>
      <c r="N37" s="123"/>
      <c r="O37" s="123"/>
      <c r="P37" s="123"/>
      <c r="Q37" s="123"/>
      <c r="R37" s="123"/>
      <c r="S37" s="123"/>
      <c r="T37" s="123"/>
      <c r="U37" s="123"/>
      <c r="V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c r="BI37" s="123"/>
      <c r="BJ37" s="123"/>
      <c r="BK37" s="115"/>
      <c r="BL37" s="115"/>
      <c r="BM37" s="115"/>
      <c r="BN37" s="115"/>
      <c r="BO37" s="115"/>
      <c r="BP37" s="115"/>
      <c r="BQ37" s="115"/>
      <c r="BR37" s="115"/>
      <c r="BS37" s="115"/>
      <c r="BT37" s="115"/>
      <c r="BU37" s="115"/>
      <c r="BV37" s="115"/>
      <c r="BW37" s="115"/>
      <c r="BX37" s="115"/>
      <c r="BY37" s="115"/>
      <c r="BZ37" s="115"/>
      <c r="CA37" s="115"/>
      <c r="CB37" s="115"/>
      <c r="CC37" s="115"/>
      <c r="CD37" s="115"/>
      <c r="CE37" s="115"/>
      <c r="CF37" s="115"/>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row>
    <row r="38" spans="2:113" x14ac:dyDescent="0.25">
      <c r="B38" s="123" t="s">
        <v>101</v>
      </c>
      <c r="C38" s="123"/>
      <c r="D38" s="123"/>
      <c r="E38" s="123"/>
      <c r="H38" s="123"/>
      <c r="I38" s="123"/>
      <c r="J38" s="123"/>
      <c r="K38" s="123"/>
      <c r="L38" s="123"/>
      <c r="M38" s="123"/>
      <c r="N38" s="123"/>
      <c r="O38" s="123"/>
      <c r="P38" s="123"/>
      <c r="Q38" s="123"/>
      <c r="R38" s="123"/>
      <c r="S38" s="123"/>
      <c r="T38" s="123"/>
      <c r="U38" s="123"/>
      <c r="V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15"/>
      <c r="BL38" s="115"/>
      <c r="BM38" s="115"/>
      <c r="BN38" s="115"/>
      <c r="BO38" s="115"/>
      <c r="BP38" s="115"/>
      <c r="BQ38" s="115"/>
      <c r="BR38" s="115"/>
      <c r="BS38" s="115"/>
      <c r="BT38" s="115"/>
      <c r="BU38" s="115"/>
      <c r="BV38" s="115"/>
      <c r="BW38" s="115"/>
      <c r="BX38" s="115"/>
      <c r="BY38" s="115"/>
      <c r="BZ38" s="115"/>
      <c r="CA38" s="115"/>
      <c r="CB38" s="115"/>
      <c r="CC38" s="115"/>
      <c r="CD38" s="115"/>
      <c r="CE38" s="115"/>
      <c r="CF38" s="115"/>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row>
    <row r="39" spans="2:113" x14ac:dyDescent="0.25">
      <c r="B39" s="123" t="s">
        <v>100</v>
      </c>
      <c r="C39" s="123"/>
      <c r="D39" s="123"/>
      <c r="E39" s="123"/>
      <c r="H39" s="123"/>
      <c r="I39" s="123"/>
      <c r="J39" s="123"/>
      <c r="K39" s="123"/>
      <c r="L39" s="123"/>
      <c r="M39" s="123"/>
      <c r="N39" s="123"/>
      <c r="O39" s="123"/>
      <c r="P39" s="123"/>
      <c r="Q39" s="123"/>
      <c r="R39" s="123"/>
      <c r="S39" s="123"/>
      <c r="T39" s="123"/>
      <c r="U39" s="123"/>
      <c r="V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15"/>
      <c r="BL39" s="115"/>
      <c r="BM39" s="115"/>
      <c r="BN39" s="115"/>
      <c r="BO39" s="115"/>
      <c r="BP39" s="115"/>
      <c r="BQ39" s="115"/>
      <c r="BR39" s="115"/>
      <c r="BS39" s="115"/>
      <c r="BT39" s="115"/>
      <c r="BU39" s="115"/>
      <c r="BV39" s="115"/>
      <c r="BW39" s="115"/>
      <c r="BX39" s="115"/>
      <c r="BY39" s="115"/>
      <c r="BZ39" s="115"/>
      <c r="CA39" s="115"/>
      <c r="CB39" s="115"/>
      <c r="CC39" s="115"/>
      <c r="CD39" s="115"/>
      <c r="CE39" s="115"/>
      <c r="CF39" s="115"/>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row>
    <row r="40" spans="2:113" x14ac:dyDescent="0.25">
      <c r="B40" s="123" t="s">
        <v>99</v>
      </c>
      <c r="C40" s="123"/>
      <c r="D40" s="123"/>
      <c r="E40" s="123"/>
      <c r="H40" s="123"/>
      <c r="I40" s="123"/>
      <c r="J40" s="123"/>
      <c r="K40" s="123"/>
      <c r="L40" s="123"/>
      <c r="M40" s="123"/>
      <c r="N40" s="123"/>
      <c r="O40" s="123"/>
      <c r="P40" s="123"/>
      <c r="Q40" s="123"/>
      <c r="R40" s="123"/>
      <c r="S40" s="123"/>
      <c r="T40" s="123"/>
      <c r="U40" s="123"/>
      <c r="V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15"/>
      <c r="BL40" s="115"/>
      <c r="BM40" s="115"/>
      <c r="BN40" s="115"/>
      <c r="BO40" s="115"/>
      <c r="BP40" s="115"/>
      <c r="BQ40" s="115"/>
      <c r="BR40" s="115"/>
      <c r="BS40" s="115"/>
      <c r="BT40" s="115"/>
      <c r="BU40" s="115"/>
      <c r="BV40" s="115"/>
      <c r="BW40" s="115"/>
      <c r="BX40" s="115"/>
      <c r="BY40" s="115"/>
      <c r="BZ40" s="115"/>
      <c r="CA40" s="115"/>
      <c r="CB40" s="115"/>
      <c r="CC40" s="115"/>
      <c r="CD40" s="115"/>
      <c r="CE40" s="115"/>
      <c r="CF40" s="115"/>
      <c r="CG40" s="115"/>
      <c r="CH40" s="115"/>
      <c r="CI40" s="115"/>
      <c r="CJ40" s="115"/>
      <c r="CK40" s="115"/>
      <c r="CL40" s="115"/>
      <c r="CM40" s="115"/>
      <c r="CN40" s="115"/>
      <c r="CO40" s="115"/>
      <c r="CP40" s="115"/>
      <c r="CQ40" s="115"/>
      <c r="CR40" s="115"/>
      <c r="CS40" s="115"/>
      <c r="CT40" s="115"/>
      <c r="CU40" s="115"/>
      <c r="CV40" s="115"/>
      <c r="CW40" s="115"/>
      <c r="CX40" s="115"/>
      <c r="CY40" s="115"/>
      <c r="CZ40" s="115"/>
      <c r="DA40" s="115"/>
      <c r="DB40" s="115"/>
      <c r="DC40" s="115"/>
      <c r="DD40" s="115"/>
      <c r="DE40" s="115"/>
      <c r="DF40" s="115"/>
      <c r="DG40" s="115"/>
      <c r="DH40" s="115"/>
      <c r="DI40" s="115"/>
    </row>
    <row r="41" spans="2:113" x14ac:dyDescent="0.25">
      <c r="Q41" s="123"/>
      <c r="R41" s="123"/>
      <c r="S41" s="123"/>
      <c r="T41" s="123"/>
      <c r="U41" s="123"/>
      <c r="V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15"/>
      <c r="BL41" s="115"/>
      <c r="BM41" s="115"/>
      <c r="BN41" s="115"/>
      <c r="BO41" s="115"/>
      <c r="BP41" s="115"/>
      <c r="BQ41" s="115"/>
      <c r="BR41" s="115"/>
      <c r="BS41" s="115"/>
      <c r="BT41" s="115"/>
      <c r="BU41" s="115"/>
      <c r="BV41" s="115"/>
      <c r="BW41" s="115"/>
      <c r="BX41" s="115"/>
      <c r="BY41" s="115"/>
      <c r="BZ41" s="115"/>
      <c r="CA41" s="115"/>
      <c r="CB41" s="115"/>
      <c r="CC41" s="115"/>
      <c r="CD41" s="115"/>
      <c r="CE41" s="115"/>
      <c r="CF41" s="115"/>
      <c r="CG41" s="115"/>
      <c r="CH41" s="115"/>
      <c r="CI41" s="115"/>
      <c r="CJ41" s="115"/>
      <c r="CK41" s="115"/>
      <c r="CL41" s="115"/>
      <c r="CM41" s="115"/>
      <c r="CN41" s="115"/>
      <c r="CO41" s="115"/>
      <c r="CP41" s="115"/>
      <c r="CQ41" s="115"/>
      <c r="CR41" s="115"/>
      <c r="CS41" s="115"/>
      <c r="CT41" s="115"/>
      <c r="CU41" s="115"/>
      <c r="CV41" s="115"/>
      <c r="CW41" s="115"/>
      <c r="CX41" s="115"/>
      <c r="CY41" s="115"/>
      <c r="CZ41" s="115"/>
      <c r="DA41" s="115"/>
      <c r="DB41" s="115"/>
      <c r="DC41" s="115"/>
      <c r="DD41" s="115"/>
      <c r="DE41" s="115"/>
      <c r="DF41" s="115"/>
      <c r="DG41" s="115"/>
      <c r="DH41" s="115"/>
      <c r="DI41" s="115"/>
    </row>
    <row r="42" spans="2:113" x14ac:dyDescent="0.25">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c r="BI42" s="123"/>
      <c r="BJ42" s="123"/>
      <c r="BK42" s="115"/>
      <c r="BL42" s="115"/>
      <c r="BM42" s="115"/>
      <c r="BN42" s="115"/>
      <c r="BO42" s="115"/>
      <c r="BP42" s="115"/>
      <c r="BQ42" s="115"/>
      <c r="BR42" s="115"/>
      <c r="BS42" s="115"/>
      <c r="BT42" s="115"/>
      <c r="BU42" s="115"/>
      <c r="BV42" s="115"/>
      <c r="BW42" s="115"/>
      <c r="BX42" s="115"/>
      <c r="BY42" s="115"/>
      <c r="BZ42" s="115"/>
      <c r="CA42" s="115"/>
      <c r="CB42" s="115"/>
      <c r="CC42" s="115"/>
      <c r="CD42" s="115"/>
      <c r="CE42" s="115"/>
      <c r="CF42" s="115"/>
      <c r="CG42" s="115"/>
      <c r="CH42" s="115"/>
      <c r="CI42" s="115"/>
      <c r="CJ42" s="115"/>
      <c r="CK42" s="115"/>
      <c r="CL42" s="115"/>
      <c r="CM42" s="115"/>
      <c r="CN42" s="115"/>
      <c r="CO42" s="115"/>
      <c r="CP42" s="115"/>
      <c r="CQ42" s="115"/>
      <c r="CR42" s="115"/>
      <c r="CS42" s="115"/>
      <c r="CT42" s="115"/>
      <c r="CU42" s="115"/>
      <c r="CV42" s="115"/>
      <c r="CW42" s="115"/>
      <c r="CX42" s="115"/>
      <c r="CY42" s="115"/>
      <c r="CZ42" s="115"/>
      <c r="DA42" s="115"/>
      <c r="DB42" s="115"/>
      <c r="DC42" s="115"/>
      <c r="DD42" s="115"/>
      <c r="DE42" s="115"/>
      <c r="DF42" s="115"/>
      <c r="DG42" s="115"/>
      <c r="DH42" s="115"/>
      <c r="DI42" s="11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E1" zoomScaleSheetLayoutView="100" workbookViewId="0">
      <selection activeCell="A13" sqref="A13:AA13"/>
    </sheetView>
  </sheetViews>
  <sheetFormatPr defaultColWidth="10.7109375" defaultRowHeight="15.75" x14ac:dyDescent="0.25"/>
  <cols>
    <col min="1" max="3" width="10.7109375" style="114"/>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3.7109375" style="114" customWidth="1"/>
    <col min="15" max="16" width="8.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2" t="s">
        <v>67</v>
      </c>
    </row>
    <row r="2" spans="1:27" s="7" customFormat="1" ht="18.75" customHeight="1" x14ac:dyDescent="0.3">
      <c r="E2" s="13"/>
      <c r="AA2" s="11" t="s">
        <v>9</v>
      </c>
    </row>
    <row r="3" spans="1:27" s="7" customFormat="1" ht="18.75" customHeight="1" x14ac:dyDescent="0.3">
      <c r="E3" s="13"/>
      <c r="AA3" s="11" t="s">
        <v>490</v>
      </c>
    </row>
    <row r="4" spans="1:27" s="7" customFormat="1" x14ac:dyDescent="0.2">
      <c r="E4" s="12"/>
    </row>
    <row r="5" spans="1:27" s="7" customFormat="1" x14ac:dyDescent="0.2">
      <c r="A5" s="191" t="str">
        <f ca="1">'1. паспорт местоположение'!A5:C5</f>
        <v>Год раскрытия информации: 2023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7" customFormat="1" x14ac:dyDescent="0.2">
      <c r="A6" s="108"/>
      <c r="B6" s="108"/>
      <c r="C6" s="108"/>
      <c r="D6" s="108"/>
      <c r="E6" s="108"/>
      <c r="F6" s="108"/>
      <c r="G6" s="108"/>
      <c r="H6" s="108"/>
      <c r="I6" s="108"/>
      <c r="J6" s="108"/>
      <c r="K6" s="108"/>
      <c r="L6" s="108"/>
      <c r="M6" s="108"/>
      <c r="N6" s="108"/>
      <c r="O6" s="108"/>
      <c r="P6" s="108"/>
      <c r="Q6" s="108"/>
      <c r="R6" s="108"/>
      <c r="S6" s="108"/>
      <c r="T6" s="108"/>
    </row>
    <row r="7" spans="1:27" s="7" customFormat="1" ht="18.75" x14ac:dyDescent="0.2">
      <c r="E7" s="195" t="s">
        <v>8</v>
      </c>
      <c r="F7" s="195"/>
      <c r="G7" s="195"/>
      <c r="H7" s="195"/>
      <c r="I7" s="195"/>
      <c r="J7" s="195"/>
      <c r="K7" s="195"/>
      <c r="L7" s="195"/>
      <c r="M7" s="195"/>
      <c r="N7" s="195"/>
      <c r="O7" s="195"/>
      <c r="P7" s="195"/>
      <c r="Q7" s="195"/>
      <c r="R7" s="195"/>
      <c r="S7" s="195"/>
      <c r="T7" s="195"/>
      <c r="U7" s="195"/>
      <c r="V7" s="195"/>
      <c r="W7" s="195"/>
      <c r="X7" s="195"/>
      <c r="Y7" s="195"/>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4" t="s">
        <v>506</v>
      </c>
      <c r="F9" s="194"/>
      <c r="G9" s="194"/>
      <c r="H9" s="194"/>
      <c r="I9" s="194"/>
      <c r="J9" s="194"/>
      <c r="K9" s="194"/>
      <c r="L9" s="194"/>
      <c r="M9" s="194"/>
      <c r="N9" s="194"/>
      <c r="O9" s="194"/>
      <c r="P9" s="194"/>
      <c r="Q9" s="194"/>
      <c r="R9" s="194"/>
      <c r="S9" s="194"/>
      <c r="T9" s="194"/>
      <c r="U9" s="194"/>
      <c r="V9" s="194"/>
      <c r="W9" s="194"/>
      <c r="X9" s="194"/>
      <c r="Y9" s="194"/>
    </row>
    <row r="10" spans="1:27" s="7" customFormat="1" ht="18.75" customHeight="1" x14ac:dyDescent="0.2">
      <c r="E10" s="192" t="s">
        <v>7</v>
      </c>
      <c r="F10" s="192"/>
      <c r="G10" s="192"/>
      <c r="H10" s="192"/>
      <c r="I10" s="192"/>
      <c r="J10" s="192"/>
      <c r="K10" s="192"/>
      <c r="L10" s="192"/>
      <c r="M10" s="192"/>
      <c r="N10" s="192"/>
      <c r="O10" s="192"/>
      <c r="P10" s="192"/>
      <c r="Q10" s="192"/>
      <c r="R10" s="192"/>
      <c r="S10" s="192"/>
      <c r="T10" s="192"/>
      <c r="U10" s="192"/>
      <c r="V10" s="192"/>
      <c r="W10" s="192"/>
      <c r="X10" s="192"/>
      <c r="Y10" s="192"/>
    </row>
    <row r="11" spans="1:27" s="7" customFormat="1" ht="18.75" customHeight="1" x14ac:dyDescent="0.2">
      <c r="E11" s="133"/>
      <c r="F11" s="133"/>
      <c r="G11" s="133"/>
      <c r="H11" s="133"/>
      <c r="I11" s="133"/>
      <c r="J11" s="133"/>
      <c r="K11" s="133"/>
      <c r="L11" s="133"/>
      <c r="M11" s="133"/>
      <c r="N11" s="133"/>
      <c r="O11" s="133"/>
      <c r="P11" s="133"/>
      <c r="Q11" s="133"/>
      <c r="R11" s="133"/>
      <c r="S11" s="133"/>
      <c r="T11" s="133"/>
      <c r="U11" s="133"/>
      <c r="V11" s="133"/>
      <c r="W11" s="133"/>
      <c r="X11" s="133"/>
      <c r="Y11" s="133"/>
    </row>
    <row r="12" spans="1:27" s="7" customFormat="1" ht="18.75" x14ac:dyDescent="0.2">
      <c r="E12" s="10"/>
      <c r="F12" s="10"/>
      <c r="G12" s="10"/>
      <c r="H12" s="10"/>
      <c r="I12" s="10"/>
      <c r="J12" s="10"/>
      <c r="K12" s="10"/>
      <c r="L12" s="10"/>
      <c r="M12" s="10"/>
      <c r="N12" s="10"/>
      <c r="O12" s="10"/>
      <c r="P12" s="10"/>
      <c r="Q12" s="10"/>
      <c r="R12" s="10"/>
      <c r="S12" s="9"/>
      <c r="T12" s="9"/>
      <c r="U12" s="9"/>
      <c r="V12" s="9"/>
      <c r="W12" s="9"/>
    </row>
    <row r="13" spans="1:27" s="7" customFormat="1" ht="18.75" customHeight="1" x14ac:dyDescent="0.25">
      <c r="A13" s="218" t="str">
        <f>'3.1. паспорт Техсостояние ПС'!A13:T13</f>
        <v>I_ОЭК_50_53</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row>
    <row r="14" spans="1:27" s="7" customFormat="1" ht="18.75" customHeight="1" x14ac:dyDescent="0.2">
      <c r="E14" s="192" t="s">
        <v>6</v>
      </c>
      <c r="F14" s="192"/>
      <c r="G14" s="192"/>
      <c r="H14" s="192"/>
      <c r="I14" s="192"/>
      <c r="J14" s="192"/>
      <c r="K14" s="192"/>
      <c r="L14" s="192"/>
      <c r="M14" s="192"/>
      <c r="N14" s="192"/>
      <c r="O14" s="192"/>
      <c r="P14" s="192"/>
      <c r="Q14" s="192"/>
      <c r="R14" s="192"/>
      <c r="S14" s="192"/>
      <c r="T14" s="192"/>
      <c r="U14" s="192"/>
      <c r="V14" s="192"/>
      <c r="W14" s="192"/>
      <c r="X14" s="192"/>
      <c r="Y14" s="192"/>
    </row>
    <row r="15" spans="1:27" s="7" customFormat="1" ht="15.75" customHeight="1" x14ac:dyDescent="0.2">
      <c r="E15" s="3"/>
      <c r="F15" s="3"/>
      <c r="G15" s="3"/>
      <c r="H15" s="3"/>
      <c r="I15" s="3"/>
      <c r="J15" s="3"/>
      <c r="K15" s="3"/>
      <c r="L15" s="3"/>
      <c r="M15" s="3"/>
      <c r="N15" s="3"/>
      <c r="O15" s="3"/>
      <c r="P15" s="3"/>
      <c r="Q15" s="3"/>
      <c r="R15" s="3"/>
      <c r="S15" s="3"/>
      <c r="T15" s="3"/>
      <c r="U15" s="3"/>
      <c r="V15" s="3"/>
      <c r="W15" s="3"/>
    </row>
    <row r="16" spans="1:27" s="2" customFormat="1" ht="18.75" customHeight="1" x14ac:dyDescent="0.25">
      <c r="A16" s="219" t="str">
        <f>'3.1. паспорт Техсостояние ПС'!A16:T16</f>
        <v xml:space="preserve">Реконструкция КТП и трансформатора 100 кВА 10/0,4 кВ в ТП-492а в СНТ "Дорстроевец" </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row>
    <row r="17" spans="1:27" s="2" customFormat="1" ht="15" customHeight="1" x14ac:dyDescent="0.2">
      <c r="E17" s="192" t="s">
        <v>5</v>
      </c>
      <c r="F17" s="192"/>
      <c r="G17" s="192"/>
      <c r="H17" s="192"/>
      <c r="I17" s="192"/>
      <c r="J17" s="192"/>
      <c r="K17" s="192"/>
      <c r="L17" s="192"/>
      <c r="M17" s="192"/>
      <c r="N17" s="192"/>
      <c r="O17" s="192"/>
      <c r="P17" s="192"/>
      <c r="Q17" s="192"/>
      <c r="R17" s="192"/>
      <c r="S17" s="192"/>
      <c r="T17" s="192"/>
      <c r="U17" s="192"/>
      <c r="V17" s="192"/>
      <c r="W17" s="192"/>
      <c r="X17" s="192"/>
      <c r="Y17" s="192"/>
    </row>
    <row r="18" spans="1:27" s="2" customFormat="1" ht="15" customHeight="1" x14ac:dyDescent="0.2">
      <c r="E18" s="3"/>
      <c r="F18" s="3"/>
      <c r="G18" s="3"/>
      <c r="H18" s="3"/>
      <c r="I18" s="3"/>
      <c r="J18" s="3"/>
      <c r="K18" s="3"/>
      <c r="L18" s="3"/>
      <c r="M18" s="3"/>
      <c r="N18" s="3"/>
      <c r="O18" s="3"/>
      <c r="P18" s="3"/>
      <c r="Q18" s="3"/>
      <c r="R18" s="3"/>
      <c r="S18" s="3"/>
      <c r="T18" s="3"/>
      <c r="U18" s="3"/>
      <c r="V18" s="3"/>
      <c r="W18" s="3"/>
    </row>
    <row r="19" spans="1:27" s="2" customFormat="1" ht="15" customHeight="1" x14ac:dyDescent="0.2">
      <c r="E19" s="194"/>
      <c r="F19" s="194"/>
      <c r="G19" s="194"/>
      <c r="H19" s="194"/>
      <c r="I19" s="194"/>
      <c r="J19" s="194"/>
      <c r="K19" s="194"/>
      <c r="L19" s="194"/>
      <c r="M19" s="194"/>
      <c r="N19" s="194"/>
      <c r="O19" s="194"/>
      <c r="P19" s="194"/>
      <c r="Q19" s="194"/>
      <c r="R19" s="194"/>
      <c r="S19" s="194"/>
      <c r="T19" s="194"/>
      <c r="U19" s="194"/>
      <c r="V19" s="194"/>
      <c r="W19" s="194"/>
      <c r="X19" s="194"/>
      <c r="Y19" s="194"/>
    </row>
    <row r="20" spans="1:27" ht="63.75" customHeight="1" x14ac:dyDescent="0.25">
      <c r="A20" s="193" t="s">
        <v>483</v>
      </c>
      <c r="B20" s="194"/>
      <c r="C20" s="194"/>
      <c r="D20" s="194"/>
      <c r="E20" s="194"/>
      <c r="F20" s="194"/>
      <c r="G20" s="194"/>
      <c r="H20" s="194"/>
      <c r="I20" s="194"/>
      <c r="J20" s="194"/>
      <c r="K20" s="194"/>
      <c r="L20" s="194"/>
      <c r="M20" s="194"/>
      <c r="N20" s="194"/>
      <c r="O20" s="194"/>
      <c r="P20" s="194"/>
      <c r="Q20" s="194"/>
      <c r="R20" s="194"/>
      <c r="S20" s="194"/>
      <c r="T20" s="194"/>
      <c r="U20" s="194"/>
      <c r="V20" s="194"/>
      <c r="W20" s="194"/>
      <c r="X20" s="194"/>
      <c r="Y20" s="194"/>
      <c r="Z20" s="194"/>
      <c r="AA20" s="194"/>
    </row>
    <row r="21" spans="1:27" s="115" customFormat="1" ht="21" customHeight="1" x14ac:dyDescent="0.25"/>
    <row r="22" spans="1:27" ht="39.75" customHeight="1" x14ac:dyDescent="0.25">
      <c r="A22" s="214" t="s">
        <v>4</v>
      </c>
      <c r="B22" s="210" t="s">
        <v>383</v>
      </c>
      <c r="C22" s="211"/>
      <c r="D22" s="210" t="s">
        <v>385</v>
      </c>
      <c r="E22" s="211"/>
      <c r="F22" s="203" t="s">
        <v>92</v>
      </c>
      <c r="G22" s="205"/>
      <c r="H22" s="205"/>
      <c r="I22" s="204"/>
      <c r="J22" s="214" t="s">
        <v>386</v>
      </c>
      <c r="K22" s="210" t="s">
        <v>387</v>
      </c>
      <c r="L22" s="211"/>
      <c r="M22" s="210" t="s">
        <v>388</v>
      </c>
      <c r="N22" s="211"/>
      <c r="O22" s="210" t="s">
        <v>380</v>
      </c>
      <c r="P22" s="211"/>
      <c r="Q22" s="210" t="s">
        <v>124</v>
      </c>
      <c r="R22" s="211"/>
      <c r="S22" s="214" t="s">
        <v>123</v>
      </c>
      <c r="T22" s="214" t="s">
        <v>389</v>
      </c>
      <c r="U22" s="214" t="s">
        <v>384</v>
      </c>
      <c r="V22" s="210" t="s">
        <v>122</v>
      </c>
      <c r="W22" s="211"/>
      <c r="X22" s="203" t="s">
        <v>115</v>
      </c>
      <c r="Y22" s="205"/>
      <c r="Z22" s="203" t="s">
        <v>114</v>
      </c>
      <c r="AA22" s="205"/>
    </row>
    <row r="23" spans="1:27" ht="216" customHeight="1" x14ac:dyDescent="0.25">
      <c r="A23" s="217"/>
      <c r="B23" s="212"/>
      <c r="C23" s="213"/>
      <c r="D23" s="212"/>
      <c r="E23" s="213"/>
      <c r="F23" s="203" t="s">
        <v>430</v>
      </c>
      <c r="G23" s="204"/>
      <c r="H23" s="203" t="s">
        <v>121</v>
      </c>
      <c r="I23" s="204"/>
      <c r="J23" s="215"/>
      <c r="K23" s="212"/>
      <c r="L23" s="213"/>
      <c r="M23" s="212"/>
      <c r="N23" s="213"/>
      <c r="O23" s="212"/>
      <c r="P23" s="213"/>
      <c r="Q23" s="212"/>
      <c r="R23" s="213"/>
      <c r="S23" s="215"/>
      <c r="T23" s="215"/>
      <c r="U23" s="215"/>
      <c r="V23" s="212"/>
      <c r="W23" s="213"/>
      <c r="X23" s="80" t="s">
        <v>113</v>
      </c>
      <c r="Y23" s="80" t="s">
        <v>379</v>
      </c>
      <c r="Z23" s="80" t="s">
        <v>112</v>
      </c>
      <c r="AA23" s="80" t="s">
        <v>111</v>
      </c>
    </row>
    <row r="24" spans="1:27" ht="60" customHeight="1" x14ac:dyDescent="0.25">
      <c r="A24" s="215"/>
      <c r="B24" s="109" t="s">
        <v>109</v>
      </c>
      <c r="C24" s="109" t="s">
        <v>110</v>
      </c>
      <c r="D24" s="109" t="s">
        <v>109</v>
      </c>
      <c r="E24" s="109" t="s">
        <v>110</v>
      </c>
      <c r="F24" s="109" t="s">
        <v>109</v>
      </c>
      <c r="G24" s="109" t="s">
        <v>110</v>
      </c>
      <c r="H24" s="109" t="s">
        <v>109</v>
      </c>
      <c r="I24" s="109" t="s">
        <v>110</v>
      </c>
      <c r="J24" s="109" t="s">
        <v>109</v>
      </c>
      <c r="K24" s="109" t="s">
        <v>109</v>
      </c>
      <c r="L24" s="109" t="s">
        <v>110</v>
      </c>
      <c r="M24" s="109" t="s">
        <v>109</v>
      </c>
      <c r="N24" s="109" t="s">
        <v>110</v>
      </c>
      <c r="O24" s="109" t="s">
        <v>109</v>
      </c>
      <c r="P24" s="109" t="s">
        <v>110</v>
      </c>
      <c r="Q24" s="109" t="s">
        <v>109</v>
      </c>
      <c r="R24" s="109" t="s">
        <v>110</v>
      </c>
      <c r="S24" s="109" t="s">
        <v>109</v>
      </c>
      <c r="T24" s="109" t="s">
        <v>109</v>
      </c>
      <c r="U24" s="109" t="s">
        <v>109</v>
      </c>
      <c r="V24" s="109" t="s">
        <v>109</v>
      </c>
      <c r="W24" s="109" t="s">
        <v>110</v>
      </c>
      <c r="X24" s="109" t="s">
        <v>109</v>
      </c>
      <c r="Y24" s="109" t="s">
        <v>109</v>
      </c>
      <c r="Z24" s="80" t="s">
        <v>109</v>
      </c>
      <c r="AA24" s="80" t="s">
        <v>109</v>
      </c>
    </row>
    <row r="25" spans="1:27" x14ac:dyDescent="0.25">
      <c r="A25" s="116">
        <v>1</v>
      </c>
      <c r="B25" s="116">
        <v>2</v>
      </c>
      <c r="C25" s="116">
        <v>3</v>
      </c>
      <c r="D25" s="116">
        <v>4</v>
      </c>
      <c r="E25" s="116">
        <v>5</v>
      </c>
      <c r="F25" s="116">
        <v>6</v>
      </c>
      <c r="G25" s="116">
        <v>7</v>
      </c>
      <c r="H25" s="116">
        <v>8</v>
      </c>
      <c r="I25" s="116">
        <v>9</v>
      </c>
      <c r="J25" s="116">
        <v>10</v>
      </c>
      <c r="K25" s="116">
        <v>11</v>
      </c>
      <c r="L25" s="116">
        <v>12</v>
      </c>
      <c r="M25" s="116">
        <v>13</v>
      </c>
      <c r="N25" s="116">
        <v>14</v>
      </c>
      <c r="O25" s="116">
        <v>15</v>
      </c>
      <c r="P25" s="116">
        <v>16</v>
      </c>
      <c r="Q25" s="116">
        <v>17</v>
      </c>
      <c r="R25" s="116">
        <v>18</v>
      </c>
      <c r="S25" s="116">
        <v>19</v>
      </c>
      <c r="T25" s="116">
        <v>20</v>
      </c>
      <c r="U25" s="116">
        <v>21</v>
      </c>
      <c r="V25" s="116">
        <v>22</v>
      </c>
      <c r="W25" s="116">
        <v>23</v>
      </c>
      <c r="X25" s="116">
        <v>24</v>
      </c>
      <c r="Y25" s="116">
        <v>25</v>
      </c>
      <c r="Z25" s="116">
        <v>26</v>
      </c>
      <c r="AA25" s="116">
        <v>27</v>
      </c>
    </row>
    <row r="26" spans="1:27" s="115" customFormat="1" x14ac:dyDescent="0.25">
      <c r="A26" s="117"/>
      <c r="B26" s="118"/>
      <c r="C26" s="118"/>
      <c r="D26" s="118"/>
      <c r="E26" s="118"/>
      <c r="F26" s="80"/>
      <c r="G26" s="125"/>
      <c r="H26" s="125"/>
      <c r="I26" s="125"/>
      <c r="J26" s="119"/>
      <c r="K26" s="119"/>
      <c r="L26" s="126"/>
      <c r="M26" s="126"/>
      <c r="N26" s="80"/>
      <c r="O26" s="80"/>
      <c r="P26" s="80"/>
      <c r="Q26" s="80"/>
      <c r="R26" s="117"/>
      <c r="S26" s="120"/>
      <c r="T26" s="120"/>
      <c r="U26" s="120"/>
      <c r="V26" s="119"/>
      <c r="W26" s="119"/>
      <c r="X26" s="126"/>
      <c r="Y26" s="126"/>
      <c r="Z26" s="126"/>
      <c r="AA26" s="126"/>
    </row>
    <row r="27" spans="1:27" ht="3" customHeight="1" x14ac:dyDescent="0.25">
      <c r="X27" s="127"/>
      <c r="Y27" s="128"/>
    </row>
    <row r="28" spans="1:27" s="121" customFormat="1" ht="12.75" x14ac:dyDescent="0.2">
      <c r="A28" s="122"/>
      <c r="B28" s="122"/>
      <c r="C28" s="122"/>
      <c r="E28" s="122"/>
    </row>
    <row r="29" spans="1:27" s="121" customFormat="1" ht="12.75" x14ac:dyDescent="0.2">
      <c r="A29" s="122"/>
      <c r="C29" s="122"/>
    </row>
  </sheetData>
  <mergeCells count="27">
    <mergeCell ref="E19:Y19"/>
    <mergeCell ref="A22:A24"/>
    <mergeCell ref="D22:E23"/>
    <mergeCell ref="F22:I22"/>
    <mergeCell ref="J22:J23"/>
    <mergeCell ref="K22:L23"/>
    <mergeCell ref="M22:N23"/>
    <mergeCell ref="Q22:R23"/>
    <mergeCell ref="S22:S23"/>
    <mergeCell ref="T22:T23"/>
    <mergeCell ref="X22:Y22"/>
    <mergeCell ref="V22:W23"/>
    <mergeCell ref="Z22:AA22"/>
    <mergeCell ref="U22:U23"/>
    <mergeCell ref="A20:AA20"/>
    <mergeCell ref="O22:P23"/>
    <mergeCell ref="F23:G23"/>
    <mergeCell ref="H23:I23"/>
    <mergeCell ref="B22:C23"/>
    <mergeCell ref="A5:AA5"/>
    <mergeCell ref="E17:Y17"/>
    <mergeCell ref="E7:Y7"/>
    <mergeCell ref="E9:Y9"/>
    <mergeCell ref="E10:Y10"/>
    <mergeCell ref="E14:Y14"/>
    <mergeCell ref="A13:AA13"/>
    <mergeCell ref="A16:AA16"/>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2" t="s">
        <v>67</v>
      </c>
    </row>
    <row r="2" spans="1:29" s="7" customFormat="1" ht="18.75" customHeight="1" x14ac:dyDescent="0.3">
      <c r="A2" s="13"/>
      <c r="C2" s="11" t="s">
        <v>9</v>
      </c>
    </row>
    <row r="3" spans="1:29" s="7" customFormat="1" ht="18.75" x14ac:dyDescent="0.3">
      <c r="A3" s="12"/>
      <c r="C3" s="11" t="s">
        <v>490</v>
      </c>
    </row>
    <row r="4" spans="1:29" s="7" customFormat="1" ht="18.75" x14ac:dyDescent="0.3">
      <c r="A4" s="12"/>
      <c r="C4" s="11"/>
    </row>
    <row r="5" spans="1:29" s="7" customFormat="1" ht="15.75" x14ac:dyDescent="0.2">
      <c r="A5" s="191" t="str">
        <f ca="1">'1. паспорт местоположение'!A5:C5</f>
        <v>Год раскрытия информации: 2023 год</v>
      </c>
      <c r="B5" s="191"/>
      <c r="C5" s="191"/>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 customFormat="1" ht="18.75" x14ac:dyDescent="0.3">
      <c r="A6" s="12"/>
      <c r="G6" s="11"/>
    </row>
    <row r="7" spans="1:29" s="7" customFormat="1" ht="18.75" x14ac:dyDescent="0.2">
      <c r="A7" s="195" t="s">
        <v>8</v>
      </c>
      <c r="B7" s="195"/>
      <c r="C7" s="195"/>
      <c r="D7" s="9"/>
      <c r="E7" s="9"/>
      <c r="F7" s="9"/>
      <c r="G7" s="9"/>
      <c r="H7" s="9"/>
      <c r="I7" s="9"/>
      <c r="J7" s="9"/>
      <c r="K7" s="9"/>
      <c r="L7" s="9"/>
      <c r="M7" s="9"/>
      <c r="N7" s="9"/>
      <c r="O7" s="9"/>
      <c r="P7" s="9"/>
      <c r="Q7" s="9"/>
      <c r="R7" s="9"/>
      <c r="S7" s="9"/>
      <c r="T7" s="9"/>
      <c r="U7" s="9"/>
    </row>
    <row r="8" spans="1:29" s="7" customFormat="1" ht="18.75" x14ac:dyDescent="0.2">
      <c r="A8" s="195"/>
      <c r="B8" s="195"/>
      <c r="C8" s="195"/>
      <c r="D8" s="10"/>
      <c r="E8" s="10"/>
      <c r="F8" s="10"/>
      <c r="G8" s="10"/>
      <c r="H8" s="9"/>
      <c r="I8" s="9"/>
      <c r="J8" s="9"/>
      <c r="K8" s="9"/>
      <c r="L8" s="9"/>
      <c r="M8" s="9"/>
      <c r="N8" s="9"/>
      <c r="O8" s="9"/>
      <c r="P8" s="9"/>
      <c r="Q8" s="9"/>
      <c r="R8" s="9"/>
      <c r="S8" s="9"/>
      <c r="T8" s="9"/>
      <c r="U8" s="9"/>
    </row>
    <row r="9" spans="1:29" s="7" customFormat="1" ht="18.75" x14ac:dyDescent="0.2">
      <c r="A9" s="194" t="s">
        <v>506</v>
      </c>
      <c r="B9" s="194"/>
      <c r="C9" s="194"/>
      <c r="D9" s="6"/>
      <c r="E9" s="6"/>
      <c r="F9" s="6"/>
      <c r="G9" s="6"/>
      <c r="H9" s="9"/>
      <c r="I9" s="9"/>
      <c r="J9" s="9"/>
      <c r="K9" s="9"/>
      <c r="L9" s="9"/>
      <c r="M9" s="9"/>
      <c r="N9" s="9"/>
      <c r="O9" s="9"/>
      <c r="P9" s="9"/>
      <c r="Q9" s="9"/>
      <c r="R9" s="9"/>
      <c r="S9" s="9"/>
      <c r="T9" s="9"/>
      <c r="U9" s="9"/>
    </row>
    <row r="10" spans="1:29" s="7" customFormat="1" ht="18.75" x14ac:dyDescent="0.2">
      <c r="A10" s="192" t="s">
        <v>7</v>
      </c>
      <c r="B10" s="192"/>
      <c r="C10" s="192"/>
      <c r="D10" s="4"/>
      <c r="E10" s="4"/>
      <c r="F10" s="4"/>
      <c r="G10" s="4"/>
      <c r="H10" s="9"/>
      <c r="I10" s="9"/>
      <c r="J10" s="9"/>
      <c r="K10" s="9"/>
      <c r="L10" s="9"/>
      <c r="M10" s="9"/>
      <c r="N10" s="9"/>
      <c r="O10" s="9"/>
      <c r="P10" s="9"/>
      <c r="Q10" s="9"/>
      <c r="R10" s="9"/>
      <c r="S10" s="9"/>
      <c r="T10" s="9"/>
      <c r="U10" s="9"/>
    </row>
    <row r="11" spans="1:29" s="7" customFormat="1" ht="18.75" x14ac:dyDescent="0.2">
      <c r="A11" s="195"/>
      <c r="B11" s="195"/>
      <c r="C11" s="195"/>
      <c r="D11" s="10"/>
      <c r="E11" s="10"/>
      <c r="F11" s="10"/>
      <c r="G11" s="10"/>
      <c r="H11" s="9"/>
      <c r="I11" s="9"/>
      <c r="J11" s="9"/>
      <c r="K11" s="9"/>
      <c r="L11" s="9"/>
      <c r="M11" s="9"/>
      <c r="N11" s="9"/>
      <c r="O11" s="9"/>
      <c r="P11" s="9"/>
      <c r="Q11" s="9"/>
      <c r="R11" s="9"/>
      <c r="S11" s="9"/>
      <c r="T11" s="9"/>
      <c r="U11" s="9"/>
    </row>
    <row r="12" spans="1:29" s="7" customFormat="1" ht="18.75" x14ac:dyDescent="0.2">
      <c r="A12" s="196" t="str">
        <f>'1. паспорт местоположение'!A12:C12</f>
        <v>I_ОЭК_50_53</v>
      </c>
      <c r="B12" s="196"/>
      <c r="C12" s="196"/>
      <c r="D12" s="6"/>
      <c r="E12" s="6"/>
      <c r="F12" s="6"/>
      <c r="G12" s="6"/>
      <c r="H12" s="9"/>
      <c r="I12" s="9"/>
      <c r="J12" s="9"/>
      <c r="K12" s="9"/>
      <c r="L12" s="9"/>
      <c r="M12" s="9"/>
      <c r="N12" s="9"/>
      <c r="O12" s="9"/>
      <c r="P12" s="9"/>
      <c r="Q12" s="9"/>
      <c r="R12" s="9"/>
      <c r="S12" s="9"/>
      <c r="T12" s="9"/>
      <c r="U12" s="9"/>
    </row>
    <row r="13" spans="1:29" s="7" customFormat="1" ht="18.75" x14ac:dyDescent="0.2">
      <c r="A13" s="192" t="s">
        <v>6</v>
      </c>
      <c r="B13" s="192"/>
      <c r="C13" s="192"/>
      <c r="D13" s="4"/>
      <c r="E13" s="4"/>
      <c r="F13" s="4"/>
      <c r="G13" s="4"/>
      <c r="H13" s="9"/>
      <c r="I13" s="9"/>
      <c r="J13" s="9"/>
      <c r="K13" s="9"/>
      <c r="L13" s="9"/>
      <c r="M13" s="9"/>
      <c r="N13" s="9"/>
      <c r="O13" s="9"/>
      <c r="P13" s="9"/>
      <c r="Q13" s="9"/>
      <c r="R13" s="9"/>
      <c r="S13" s="9"/>
      <c r="T13" s="9"/>
      <c r="U13" s="9"/>
    </row>
    <row r="14" spans="1:29" s="7" customFormat="1" ht="15.75" customHeight="1" x14ac:dyDescent="0.2">
      <c r="A14" s="198"/>
      <c r="B14" s="198"/>
      <c r="C14" s="198"/>
      <c r="D14" s="3"/>
      <c r="E14" s="3"/>
      <c r="F14" s="3"/>
      <c r="G14" s="3"/>
      <c r="H14" s="3"/>
      <c r="I14" s="3"/>
      <c r="J14" s="3"/>
      <c r="K14" s="3"/>
      <c r="L14" s="3"/>
      <c r="M14" s="3"/>
      <c r="N14" s="3"/>
      <c r="O14" s="3"/>
      <c r="P14" s="3"/>
      <c r="Q14" s="3"/>
      <c r="R14" s="3"/>
      <c r="S14" s="3"/>
      <c r="T14" s="3"/>
      <c r="U14" s="3"/>
    </row>
    <row r="15" spans="1:29" s="2" customFormat="1" ht="18.75" x14ac:dyDescent="0.2">
      <c r="A15" s="194" t="str">
        <f>'1. паспорт местоположение'!A15:C15</f>
        <v xml:space="preserve">Реконструкция КТП и трансформатора 100 кВА 10/0,4 кВ в ТП-492а в СНТ "Дорстроевец" </v>
      </c>
      <c r="B15" s="194"/>
      <c r="C15" s="194"/>
      <c r="D15" s="6"/>
      <c r="E15" s="6"/>
      <c r="F15" s="6"/>
      <c r="G15" s="6"/>
      <c r="H15" s="6"/>
      <c r="I15" s="6"/>
      <c r="J15" s="6"/>
      <c r="K15" s="6"/>
      <c r="L15" s="6"/>
      <c r="M15" s="6"/>
      <c r="N15" s="6"/>
      <c r="O15" s="6"/>
      <c r="P15" s="6"/>
      <c r="Q15" s="6"/>
      <c r="R15" s="6"/>
      <c r="S15" s="6"/>
      <c r="T15" s="6"/>
      <c r="U15" s="6"/>
    </row>
    <row r="16" spans="1:29" s="2" customFormat="1" ht="15" customHeight="1" x14ac:dyDescent="0.2">
      <c r="A16" s="192" t="s">
        <v>5</v>
      </c>
      <c r="B16" s="192"/>
      <c r="C16" s="192"/>
      <c r="D16" s="4"/>
      <c r="E16" s="4"/>
      <c r="F16" s="4"/>
      <c r="G16" s="4"/>
      <c r="H16" s="4"/>
      <c r="I16" s="4"/>
      <c r="J16" s="4"/>
      <c r="K16" s="4"/>
      <c r="L16" s="4"/>
      <c r="M16" s="4"/>
      <c r="N16" s="4"/>
      <c r="O16" s="4"/>
      <c r="P16" s="4"/>
      <c r="Q16" s="4"/>
      <c r="R16" s="4"/>
      <c r="S16" s="4"/>
      <c r="T16" s="4"/>
      <c r="U16" s="4"/>
    </row>
    <row r="17" spans="1:21" s="2" customFormat="1" ht="15" customHeight="1" x14ac:dyDescent="0.2">
      <c r="A17" s="198"/>
      <c r="B17" s="198"/>
      <c r="C17" s="198"/>
      <c r="D17" s="3"/>
      <c r="E17" s="3"/>
      <c r="F17" s="3"/>
      <c r="G17" s="3"/>
      <c r="H17" s="3"/>
      <c r="I17" s="3"/>
      <c r="J17" s="3"/>
      <c r="K17" s="3"/>
      <c r="L17" s="3"/>
      <c r="M17" s="3"/>
      <c r="N17" s="3"/>
      <c r="O17" s="3"/>
      <c r="P17" s="3"/>
      <c r="Q17" s="3"/>
      <c r="R17" s="3"/>
    </row>
    <row r="18" spans="1:21" s="2" customFormat="1" ht="81" customHeight="1" x14ac:dyDescent="0.2">
      <c r="A18" s="193" t="s">
        <v>484</v>
      </c>
      <c r="B18" s="193"/>
      <c r="C18" s="19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4</v>
      </c>
      <c r="B20" s="21" t="s">
        <v>65</v>
      </c>
      <c r="C20" s="20" t="s">
        <v>64</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47.25" x14ac:dyDescent="0.2">
      <c r="A22" s="15" t="s">
        <v>63</v>
      </c>
      <c r="B22" s="17" t="s">
        <v>381</v>
      </c>
      <c r="C22" s="16" t="s">
        <v>437</v>
      </c>
      <c r="D22" s="4"/>
      <c r="E22" s="4"/>
      <c r="F22" s="3"/>
      <c r="G22" s="3"/>
      <c r="H22" s="3"/>
      <c r="I22" s="3"/>
      <c r="J22" s="3"/>
      <c r="K22" s="3"/>
      <c r="L22" s="3"/>
      <c r="M22" s="3"/>
      <c r="N22" s="3"/>
      <c r="O22" s="3"/>
      <c r="P22" s="3"/>
    </row>
    <row r="23" spans="1:21" ht="42.75" customHeight="1" x14ac:dyDescent="0.25">
      <c r="A23" s="15" t="s">
        <v>62</v>
      </c>
      <c r="B23" s="19" t="s">
        <v>59</v>
      </c>
      <c r="C23" s="18" t="s">
        <v>435</v>
      </c>
    </row>
    <row r="24" spans="1:21" ht="63" customHeight="1" x14ac:dyDescent="0.25">
      <c r="A24" s="15" t="s">
        <v>61</v>
      </c>
      <c r="B24" s="19" t="s">
        <v>395</v>
      </c>
      <c r="C24" s="175" t="s">
        <v>499</v>
      </c>
    </row>
    <row r="25" spans="1:21" ht="63" customHeight="1" x14ac:dyDescent="0.25">
      <c r="A25" s="15" t="s">
        <v>60</v>
      </c>
      <c r="B25" s="19" t="s">
        <v>396</v>
      </c>
      <c r="C25" s="18" t="str">
        <f>'6.2. Паспорт фин осв ввод'!C24/1&amp;" млн. руб/ ед"</f>
        <v>0,615434 млн. руб/ ед</v>
      </c>
    </row>
    <row r="26" spans="1:21" ht="42.75" customHeight="1" x14ac:dyDescent="0.25">
      <c r="A26" s="15" t="s">
        <v>58</v>
      </c>
      <c r="B26" s="19" t="s">
        <v>208</v>
      </c>
      <c r="C26" s="18" t="s">
        <v>436</v>
      </c>
    </row>
    <row r="27" spans="1:21" ht="42.75" customHeight="1" x14ac:dyDescent="0.25">
      <c r="A27" s="15" t="s">
        <v>57</v>
      </c>
      <c r="B27" s="19" t="s">
        <v>382</v>
      </c>
      <c r="C27" s="175" t="s">
        <v>444</v>
      </c>
    </row>
    <row r="28" spans="1:21" ht="42.75" customHeight="1" x14ac:dyDescent="0.25">
      <c r="A28" s="15" t="s">
        <v>55</v>
      </c>
      <c r="B28" s="19" t="s">
        <v>56</v>
      </c>
      <c r="C28" s="75">
        <v>2023</v>
      </c>
    </row>
    <row r="29" spans="1:21" ht="42.75" customHeight="1" x14ac:dyDescent="0.25">
      <c r="A29" s="15" t="s">
        <v>53</v>
      </c>
      <c r="B29" s="18" t="s">
        <v>54</v>
      </c>
      <c r="C29" s="75">
        <v>2023</v>
      </c>
    </row>
    <row r="30" spans="1:21" ht="42.75" customHeight="1" x14ac:dyDescent="0.25">
      <c r="A30" s="15" t="s">
        <v>71</v>
      </c>
      <c r="B30" s="18" t="s">
        <v>52</v>
      </c>
      <c r="C30" s="18" t="s">
        <v>411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8"/>
  <sheetViews>
    <sheetView view="pageBreakPreview" zoomScale="80" zoomScaleNormal="80" zoomScaleSheetLayoutView="8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2" t="s">
        <v>67</v>
      </c>
    </row>
    <row r="2" spans="1:28" ht="18.75" x14ac:dyDescent="0.3">
      <c r="Z2" s="11" t="s">
        <v>9</v>
      </c>
    </row>
    <row r="3" spans="1:28" ht="18.75" x14ac:dyDescent="0.3">
      <c r="Z3" s="11" t="s">
        <v>66</v>
      </c>
    </row>
    <row r="4" spans="1:28" ht="18.75" customHeight="1" x14ac:dyDescent="0.25">
      <c r="A4" s="191" t="str">
        <f ca="1">'1. паспорт местоположение'!A5:C5</f>
        <v>Год раскрытия информации: 2023 год</v>
      </c>
      <c r="B4" s="191"/>
      <c r="C4" s="191"/>
      <c r="D4" s="191"/>
      <c r="E4" s="191"/>
      <c r="F4" s="191"/>
      <c r="G4" s="191"/>
      <c r="H4" s="191"/>
      <c r="I4" s="191"/>
      <c r="J4" s="191"/>
      <c r="K4" s="191"/>
      <c r="L4" s="191"/>
      <c r="M4" s="191"/>
      <c r="N4" s="191"/>
      <c r="O4" s="191"/>
      <c r="P4" s="191"/>
      <c r="Q4" s="191"/>
      <c r="R4" s="191"/>
      <c r="S4" s="191"/>
      <c r="T4" s="191"/>
      <c r="U4" s="191"/>
      <c r="V4" s="191"/>
      <c r="W4" s="191"/>
      <c r="X4" s="191"/>
      <c r="Y4" s="191"/>
      <c r="Z4" s="191"/>
    </row>
    <row r="6" spans="1:28" ht="18.75" x14ac:dyDescent="0.25">
      <c r="A6" s="195" t="s">
        <v>8</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9"/>
      <c r="AB6" s="9"/>
    </row>
    <row r="7" spans="1:28" ht="18.75" x14ac:dyDescent="0.25">
      <c r="A7" s="195"/>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9"/>
      <c r="AB7" s="9"/>
    </row>
    <row r="8" spans="1:28" ht="18.75" x14ac:dyDescent="0.25">
      <c r="A8" s="194" t="s">
        <v>506</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6"/>
      <c r="AB8" s="6"/>
    </row>
    <row r="9" spans="1:28" ht="15.75" x14ac:dyDescent="0.25">
      <c r="A9" s="192" t="s">
        <v>7</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4"/>
      <c r="AB9" s="4"/>
    </row>
    <row r="10" spans="1:28" ht="18.75"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9"/>
      <c r="AB10" s="9"/>
    </row>
    <row r="11" spans="1:28" ht="15.75" x14ac:dyDescent="0.25">
      <c r="A11" s="196" t="str">
        <f>'1. паспорт местоположение'!A12:C12</f>
        <v>I_ОЭК_50_53</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6"/>
      <c r="AB11" s="6"/>
    </row>
    <row r="12" spans="1:28" ht="15.75" x14ac:dyDescent="0.25">
      <c r="A12" s="192" t="s">
        <v>6</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4"/>
      <c r="AB12" s="4"/>
    </row>
    <row r="13" spans="1:28" ht="18.75" x14ac:dyDescent="0.25">
      <c r="A13" s="198"/>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8"/>
      <c r="AB13" s="8"/>
    </row>
    <row r="14" spans="1:28" ht="18.75" x14ac:dyDescent="0.25">
      <c r="A14" s="194" t="str">
        <f>'1. паспорт местоположение'!A15:C15</f>
        <v xml:space="preserve">Реконструкция КТП и трансформатора 100 кВА 10/0,4 кВ в ТП-492а в СНТ "Дорстроевец" </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6"/>
      <c r="AB14" s="6"/>
    </row>
    <row r="15" spans="1:28" ht="15.75" x14ac:dyDescent="0.25">
      <c r="A15" s="192" t="s">
        <v>5</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4"/>
      <c r="AB15" s="4"/>
    </row>
    <row r="16" spans="1:28"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14"/>
      <c r="AB16" s="14"/>
    </row>
    <row r="17" spans="1:2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14"/>
      <c r="AB17" s="14"/>
    </row>
    <row r="18" spans="1:28"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14"/>
      <c r="AB18" s="14"/>
    </row>
    <row r="19" spans="1:2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14"/>
      <c r="AB19" s="14"/>
    </row>
    <row r="20" spans="1:2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14"/>
      <c r="AB20" s="14"/>
    </row>
    <row r="21" spans="1:28" x14ac:dyDescent="0.25">
      <c r="A21" s="220"/>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14"/>
      <c r="AB21" s="14"/>
    </row>
    <row r="22" spans="1:28" ht="48.75" customHeight="1" x14ac:dyDescent="0.25">
      <c r="A22" s="221" t="s">
        <v>485</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78"/>
      <c r="AB22" s="78"/>
    </row>
    <row r="23" spans="1:28" ht="32.25" customHeight="1" x14ac:dyDescent="0.25">
      <c r="A23" s="224" t="s">
        <v>292</v>
      </c>
      <c r="B23" s="225"/>
      <c r="C23" s="225"/>
      <c r="D23" s="225"/>
      <c r="E23" s="225"/>
      <c r="F23" s="225"/>
      <c r="G23" s="225"/>
      <c r="H23" s="225"/>
      <c r="I23" s="225"/>
      <c r="J23" s="225"/>
      <c r="K23" s="225"/>
      <c r="L23" s="226"/>
      <c r="M23" s="223" t="s">
        <v>293</v>
      </c>
      <c r="N23" s="223"/>
      <c r="O23" s="223"/>
      <c r="P23" s="223"/>
      <c r="Q23" s="223"/>
      <c r="R23" s="223"/>
      <c r="S23" s="223"/>
      <c r="T23" s="223"/>
      <c r="U23" s="223"/>
      <c r="V23" s="223"/>
      <c r="W23" s="223"/>
      <c r="X23" s="223"/>
      <c r="Y23" s="223"/>
      <c r="Z23" s="223"/>
    </row>
    <row r="24" spans="1:28" ht="157.5" x14ac:dyDescent="0.25">
      <c r="A24" s="96" t="s">
        <v>211</v>
      </c>
      <c r="B24" s="129" t="s">
        <v>217</v>
      </c>
      <c r="C24" s="96" t="s">
        <v>290</v>
      </c>
      <c r="D24" s="96" t="s">
        <v>212</v>
      </c>
      <c r="E24" s="96" t="s">
        <v>291</v>
      </c>
      <c r="F24" s="96" t="s">
        <v>412</v>
      </c>
      <c r="G24" s="96" t="s">
        <v>413</v>
      </c>
      <c r="H24" s="96" t="s">
        <v>213</v>
      </c>
      <c r="I24" s="96" t="s">
        <v>414</v>
      </c>
      <c r="J24" s="96" t="s">
        <v>218</v>
      </c>
      <c r="K24" s="129" t="s">
        <v>216</v>
      </c>
      <c r="L24" s="129" t="s">
        <v>214</v>
      </c>
      <c r="M24" s="130" t="s">
        <v>220</v>
      </c>
      <c r="N24" s="129" t="s">
        <v>418</v>
      </c>
      <c r="O24" s="96" t="s">
        <v>419</v>
      </c>
      <c r="P24" s="96" t="s">
        <v>420</v>
      </c>
      <c r="Q24" s="96" t="s">
        <v>421</v>
      </c>
      <c r="R24" s="96" t="s">
        <v>213</v>
      </c>
      <c r="S24" s="96" t="s">
        <v>422</v>
      </c>
      <c r="T24" s="96" t="s">
        <v>423</v>
      </c>
      <c r="U24" s="96" t="s">
        <v>424</v>
      </c>
      <c r="V24" s="96" t="s">
        <v>421</v>
      </c>
      <c r="W24" s="131" t="s">
        <v>415</v>
      </c>
      <c r="X24" s="131" t="s">
        <v>416</v>
      </c>
      <c r="Y24" s="131" t="s">
        <v>417</v>
      </c>
      <c r="Z24" s="95" t="s">
        <v>221</v>
      </c>
    </row>
    <row r="25" spans="1:28" ht="16.5" customHeight="1" x14ac:dyDescent="0.25">
      <c r="A25" s="96">
        <v>1</v>
      </c>
      <c r="B25" s="129">
        <v>2</v>
      </c>
      <c r="C25" s="96">
        <v>3</v>
      </c>
      <c r="D25" s="129">
        <v>4</v>
      </c>
      <c r="E25" s="96">
        <v>5</v>
      </c>
      <c r="F25" s="129">
        <v>6</v>
      </c>
      <c r="G25" s="96">
        <v>7</v>
      </c>
      <c r="H25" s="129">
        <v>8</v>
      </c>
      <c r="I25" s="96">
        <v>9</v>
      </c>
      <c r="J25" s="129">
        <v>10</v>
      </c>
      <c r="K25" s="96">
        <v>11</v>
      </c>
      <c r="L25" s="129">
        <v>12</v>
      </c>
      <c r="M25" s="96">
        <v>13</v>
      </c>
      <c r="N25" s="129">
        <v>14</v>
      </c>
      <c r="O25" s="96">
        <v>15</v>
      </c>
      <c r="P25" s="129">
        <v>16</v>
      </c>
      <c r="Q25" s="96">
        <v>17</v>
      </c>
      <c r="R25" s="129">
        <v>18</v>
      </c>
      <c r="S25" s="96">
        <v>19</v>
      </c>
      <c r="T25" s="129">
        <v>20</v>
      </c>
      <c r="U25" s="96">
        <v>21</v>
      </c>
      <c r="V25" s="129">
        <v>22</v>
      </c>
      <c r="W25" s="96">
        <v>23</v>
      </c>
      <c r="X25" s="129">
        <v>24</v>
      </c>
      <c r="Y25" s="96">
        <v>25</v>
      </c>
      <c r="Z25" s="129">
        <v>26</v>
      </c>
    </row>
    <row r="26" spans="1:28" ht="45.75" customHeight="1" x14ac:dyDescent="0.25">
      <c r="A26" s="120" t="s">
        <v>410</v>
      </c>
      <c r="B26" s="120" t="s">
        <v>410</v>
      </c>
      <c r="C26" s="120" t="s">
        <v>410</v>
      </c>
      <c r="D26" s="120" t="s">
        <v>410</v>
      </c>
      <c r="E26" s="120" t="s">
        <v>410</v>
      </c>
      <c r="F26" s="120" t="s">
        <v>410</v>
      </c>
      <c r="G26" s="120" t="s">
        <v>410</v>
      </c>
      <c r="H26" s="120" t="s">
        <v>410</v>
      </c>
      <c r="I26" s="120" t="s">
        <v>410</v>
      </c>
      <c r="J26" s="120" t="s">
        <v>410</v>
      </c>
      <c r="K26" s="120" t="s">
        <v>410</v>
      </c>
      <c r="L26" s="120" t="s">
        <v>410</v>
      </c>
      <c r="M26" s="120" t="s">
        <v>410</v>
      </c>
      <c r="N26" s="120" t="s">
        <v>410</v>
      </c>
      <c r="O26" s="120" t="s">
        <v>410</v>
      </c>
      <c r="P26" s="120" t="s">
        <v>410</v>
      </c>
      <c r="Q26" s="120" t="s">
        <v>410</v>
      </c>
      <c r="R26" s="120" t="s">
        <v>410</v>
      </c>
      <c r="S26" s="120" t="s">
        <v>410</v>
      </c>
      <c r="T26" s="120" t="s">
        <v>410</v>
      </c>
      <c r="U26" s="120" t="s">
        <v>410</v>
      </c>
      <c r="V26" s="120" t="s">
        <v>410</v>
      </c>
      <c r="W26" s="120" t="s">
        <v>410</v>
      </c>
      <c r="X26" s="120" t="s">
        <v>410</v>
      </c>
      <c r="Y26" s="120" t="s">
        <v>410</v>
      </c>
      <c r="Z26" s="120" t="s">
        <v>410</v>
      </c>
    </row>
    <row r="28" spans="1:28" x14ac:dyDescent="0.25">
      <c r="A28"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3" zoomScale="90" zoomScaleSheetLayoutView="9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2" t="s">
        <v>67</v>
      </c>
    </row>
    <row r="2" spans="1:28" s="7" customFormat="1" ht="18.75" customHeight="1" x14ac:dyDescent="0.3">
      <c r="A2" s="13"/>
      <c r="B2" s="13"/>
      <c r="O2" s="11" t="s">
        <v>9</v>
      </c>
    </row>
    <row r="3" spans="1:28" s="7" customFormat="1" ht="18.75" x14ac:dyDescent="0.3">
      <c r="A3" s="12"/>
      <c r="B3" s="12"/>
      <c r="O3" s="11" t="s">
        <v>490</v>
      </c>
    </row>
    <row r="4" spans="1:28" s="7" customFormat="1" ht="18.75" x14ac:dyDescent="0.3">
      <c r="A4" s="12"/>
      <c r="B4" s="12"/>
      <c r="L4" s="11"/>
    </row>
    <row r="5" spans="1:28" s="7" customFormat="1" ht="15.75" x14ac:dyDescent="0.2">
      <c r="A5" s="191" t="str">
        <f ca="1">'1. паспорт местоположение'!A5:C5</f>
        <v>Год раскрытия информации: 2023 год</v>
      </c>
      <c r="B5" s="191"/>
      <c r="C5" s="191"/>
      <c r="D5" s="191"/>
      <c r="E5" s="191"/>
      <c r="F5" s="191"/>
      <c r="G5" s="191"/>
      <c r="H5" s="191"/>
      <c r="I5" s="191"/>
      <c r="J5" s="191"/>
      <c r="K5" s="191"/>
      <c r="L5" s="191"/>
      <c r="M5" s="191"/>
      <c r="N5" s="191"/>
      <c r="O5" s="191"/>
      <c r="P5" s="77"/>
      <c r="Q5" s="77"/>
      <c r="R5" s="77"/>
      <c r="S5" s="77"/>
      <c r="T5" s="77"/>
      <c r="U5" s="77"/>
      <c r="V5" s="77"/>
      <c r="W5" s="77"/>
      <c r="X5" s="77"/>
      <c r="Y5" s="77"/>
      <c r="Z5" s="77"/>
      <c r="AA5" s="77"/>
      <c r="AB5" s="77"/>
    </row>
    <row r="6" spans="1:28" s="7" customFormat="1" ht="18.75" x14ac:dyDescent="0.3">
      <c r="A6" s="12"/>
      <c r="B6" s="12"/>
      <c r="L6" s="11"/>
    </row>
    <row r="7" spans="1:28" s="7" customFormat="1" ht="18.75" x14ac:dyDescent="0.2">
      <c r="A7" s="195" t="s">
        <v>8</v>
      </c>
      <c r="B7" s="195"/>
      <c r="C7" s="195"/>
      <c r="D7" s="195"/>
      <c r="E7" s="195"/>
      <c r="F7" s="195"/>
      <c r="G7" s="195"/>
      <c r="H7" s="195"/>
      <c r="I7" s="195"/>
      <c r="J7" s="195"/>
      <c r="K7" s="195"/>
      <c r="L7" s="195"/>
      <c r="M7" s="195"/>
      <c r="N7" s="195"/>
      <c r="O7" s="195"/>
      <c r="P7" s="9"/>
      <c r="Q7" s="9"/>
      <c r="R7" s="9"/>
      <c r="S7" s="9"/>
      <c r="T7" s="9"/>
      <c r="U7" s="9"/>
      <c r="V7" s="9"/>
      <c r="W7" s="9"/>
      <c r="X7" s="9"/>
      <c r="Y7" s="9"/>
      <c r="Z7" s="9"/>
    </row>
    <row r="8" spans="1:28" s="7" customFormat="1" ht="18.75" x14ac:dyDescent="0.2">
      <c r="A8" s="195"/>
      <c r="B8" s="195"/>
      <c r="C8" s="195"/>
      <c r="D8" s="195"/>
      <c r="E8" s="195"/>
      <c r="F8" s="195"/>
      <c r="G8" s="195"/>
      <c r="H8" s="195"/>
      <c r="I8" s="195"/>
      <c r="J8" s="195"/>
      <c r="K8" s="195"/>
      <c r="L8" s="195"/>
      <c r="M8" s="195"/>
      <c r="N8" s="195"/>
      <c r="O8" s="195"/>
      <c r="P8" s="9"/>
      <c r="Q8" s="9"/>
      <c r="R8" s="9"/>
      <c r="S8" s="9"/>
      <c r="T8" s="9"/>
      <c r="U8" s="9"/>
      <c r="V8" s="9"/>
      <c r="W8" s="9"/>
      <c r="X8" s="9"/>
      <c r="Y8" s="9"/>
      <c r="Z8" s="9"/>
    </row>
    <row r="9" spans="1:28" s="7" customFormat="1" ht="18.75" x14ac:dyDescent="0.2">
      <c r="A9" s="194" t="s">
        <v>506</v>
      </c>
      <c r="B9" s="194"/>
      <c r="C9" s="194"/>
      <c r="D9" s="194"/>
      <c r="E9" s="194"/>
      <c r="F9" s="194"/>
      <c r="G9" s="194"/>
      <c r="H9" s="194"/>
      <c r="I9" s="194"/>
      <c r="J9" s="194"/>
      <c r="K9" s="194"/>
      <c r="L9" s="194"/>
      <c r="M9" s="194"/>
      <c r="N9" s="194"/>
      <c r="O9" s="194"/>
      <c r="P9" s="9"/>
      <c r="Q9" s="9"/>
      <c r="R9" s="9"/>
      <c r="S9" s="9"/>
      <c r="T9" s="9"/>
      <c r="U9" s="9"/>
      <c r="V9" s="9"/>
      <c r="W9" s="9"/>
      <c r="X9" s="9"/>
      <c r="Y9" s="9"/>
      <c r="Z9" s="9"/>
    </row>
    <row r="10" spans="1:28" s="7" customFormat="1" ht="18.75" x14ac:dyDescent="0.2">
      <c r="A10" s="192" t="s">
        <v>7</v>
      </c>
      <c r="B10" s="192"/>
      <c r="C10" s="192"/>
      <c r="D10" s="192"/>
      <c r="E10" s="192"/>
      <c r="F10" s="192"/>
      <c r="G10" s="192"/>
      <c r="H10" s="192"/>
      <c r="I10" s="192"/>
      <c r="J10" s="192"/>
      <c r="K10" s="192"/>
      <c r="L10" s="192"/>
      <c r="M10" s="192"/>
      <c r="N10" s="192"/>
      <c r="O10" s="192"/>
      <c r="P10" s="9"/>
      <c r="Q10" s="9"/>
      <c r="R10" s="9"/>
      <c r="S10" s="9"/>
      <c r="T10" s="9"/>
      <c r="U10" s="9"/>
      <c r="V10" s="9"/>
      <c r="W10" s="9"/>
      <c r="X10" s="9"/>
      <c r="Y10" s="9"/>
      <c r="Z10" s="9"/>
    </row>
    <row r="11" spans="1:28" s="7" customFormat="1" ht="18.75" x14ac:dyDescent="0.2">
      <c r="A11" s="195"/>
      <c r="B11" s="195"/>
      <c r="C11" s="195"/>
      <c r="D11" s="195"/>
      <c r="E11" s="195"/>
      <c r="F11" s="195"/>
      <c r="G11" s="195"/>
      <c r="H11" s="195"/>
      <c r="I11" s="195"/>
      <c r="J11" s="195"/>
      <c r="K11" s="195"/>
      <c r="L11" s="195"/>
      <c r="M11" s="195"/>
      <c r="N11" s="195"/>
      <c r="O11" s="195"/>
      <c r="P11" s="9"/>
      <c r="Q11" s="9"/>
      <c r="R11" s="9"/>
      <c r="S11" s="9"/>
      <c r="T11" s="9"/>
      <c r="U11" s="9"/>
      <c r="V11" s="9"/>
      <c r="W11" s="9"/>
      <c r="X11" s="9"/>
      <c r="Y11" s="9"/>
      <c r="Z11" s="9"/>
    </row>
    <row r="12" spans="1:28" s="7" customFormat="1" ht="18.75" x14ac:dyDescent="0.2">
      <c r="A12" s="196" t="str">
        <f>'1. паспорт местоположение'!A12:C12</f>
        <v>I_ОЭК_50_53</v>
      </c>
      <c r="B12" s="196"/>
      <c r="C12" s="196"/>
      <c r="D12" s="196"/>
      <c r="E12" s="196"/>
      <c r="F12" s="196"/>
      <c r="G12" s="196"/>
      <c r="H12" s="196"/>
      <c r="I12" s="196"/>
      <c r="J12" s="196"/>
      <c r="K12" s="196"/>
      <c r="L12" s="196"/>
      <c r="M12" s="196"/>
      <c r="N12" s="196"/>
      <c r="O12" s="196"/>
      <c r="P12" s="9"/>
      <c r="Q12" s="9"/>
      <c r="R12" s="9"/>
      <c r="S12" s="9"/>
      <c r="T12" s="9"/>
      <c r="U12" s="9"/>
      <c r="V12" s="9"/>
      <c r="W12" s="9"/>
      <c r="X12" s="9"/>
      <c r="Y12" s="9"/>
      <c r="Z12" s="9"/>
    </row>
    <row r="13" spans="1:28" s="7" customFormat="1" ht="18.75" x14ac:dyDescent="0.2">
      <c r="A13" s="192" t="s">
        <v>6</v>
      </c>
      <c r="B13" s="192"/>
      <c r="C13" s="192"/>
      <c r="D13" s="192"/>
      <c r="E13" s="192"/>
      <c r="F13" s="192"/>
      <c r="G13" s="192"/>
      <c r="H13" s="192"/>
      <c r="I13" s="192"/>
      <c r="J13" s="192"/>
      <c r="K13" s="192"/>
      <c r="L13" s="192"/>
      <c r="M13" s="192"/>
      <c r="N13" s="192"/>
      <c r="O13" s="192"/>
      <c r="P13" s="9"/>
      <c r="Q13" s="9"/>
      <c r="R13" s="9"/>
      <c r="S13" s="9"/>
      <c r="T13" s="9"/>
      <c r="U13" s="9"/>
      <c r="V13" s="9"/>
      <c r="W13" s="9"/>
      <c r="X13" s="9"/>
      <c r="Y13" s="9"/>
      <c r="Z13" s="9"/>
    </row>
    <row r="14" spans="1:28" s="7" customFormat="1" ht="15.75" customHeight="1" x14ac:dyDescent="0.2">
      <c r="A14" s="198"/>
      <c r="B14" s="198"/>
      <c r="C14" s="198"/>
      <c r="D14" s="198"/>
      <c r="E14" s="198"/>
      <c r="F14" s="198"/>
      <c r="G14" s="198"/>
      <c r="H14" s="198"/>
      <c r="I14" s="198"/>
      <c r="J14" s="198"/>
      <c r="K14" s="198"/>
      <c r="L14" s="198"/>
      <c r="M14" s="198"/>
      <c r="N14" s="198"/>
      <c r="O14" s="198"/>
      <c r="P14" s="3"/>
      <c r="Q14" s="3"/>
      <c r="R14" s="3"/>
      <c r="S14" s="3"/>
      <c r="T14" s="3"/>
      <c r="U14" s="3"/>
      <c r="V14" s="3"/>
      <c r="W14" s="3"/>
      <c r="X14" s="3"/>
      <c r="Y14" s="3"/>
      <c r="Z14" s="3"/>
    </row>
    <row r="15" spans="1:28" s="2" customFormat="1" ht="18.75" x14ac:dyDescent="0.2">
      <c r="A15" s="194" t="str">
        <f>'1. паспорт местоположение'!A15:C15</f>
        <v xml:space="preserve">Реконструкция КТП и трансформатора 100 кВА 10/0,4 кВ в ТП-492а в СНТ "Дорстроевец" </v>
      </c>
      <c r="B15" s="194"/>
      <c r="C15" s="194"/>
      <c r="D15" s="194"/>
      <c r="E15" s="194"/>
      <c r="F15" s="194"/>
      <c r="G15" s="194"/>
      <c r="H15" s="194"/>
      <c r="I15" s="194"/>
      <c r="J15" s="194"/>
      <c r="K15" s="194"/>
      <c r="L15" s="194"/>
      <c r="M15" s="194"/>
      <c r="N15" s="194"/>
      <c r="O15" s="194"/>
      <c r="P15" s="6"/>
      <c r="Q15" s="6"/>
      <c r="R15" s="6"/>
      <c r="S15" s="6"/>
      <c r="T15" s="6"/>
      <c r="U15" s="6"/>
      <c r="V15" s="6"/>
      <c r="W15" s="6"/>
      <c r="X15" s="6"/>
      <c r="Y15" s="6"/>
      <c r="Z15" s="6"/>
    </row>
    <row r="16" spans="1:28" s="2" customFormat="1" ht="15" customHeight="1" x14ac:dyDescent="0.2">
      <c r="A16" s="192" t="s">
        <v>5</v>
      </c>
      <c r="B16" s="192"/>
      <c r="C16" s="192"/>
      <c r="D16" s="192"/>
      <c r="E16" s="192"/>
      <c r="F16" s="192"/>
      <c r="G16" s="192"/>
      <c r="H16" s="192"/>
      <c r="I16" s="192"/>
      <c r="J16" s="192"/>
      <c r="K16" s="192"/>
      <c r="L16" s="192"/>
      <c r="M16" s="192"/>
      <c r="N16" s="192"/>
      <c r="O16" s="192"/>
      <c r="P16" s="4"/>
      <c r="Q16" s="4"/>
      <c r="R16" s="4"/>
      <c r="S16" s="4"/>
      <c r="T16" s="4"/>
      <c r="U16" s="4"/>
      <c r="V16" s="4"/>
      <c r="W16" s="4"/>
      <c r="X16" s="4"/>
      <c r="Y16" s="4"/>
      <c r="Z16" s="4"/>
    </row>
    <row r="17" spans="1:26" s="2" customFormat="1" ht="15" customHeight="1" x14ac:dyDescent="0.2">
      <c r="A17" s="198"/>
      <c r="B17" s="198"/>
      <c r="C17" s="198"/>
      <c r="D17" s="198"/>
      <c r="E17" s="198"/>
      <c r="F17" s="198"/>
      <c r="G17" s="198"/>
      <c r="H17" s="198"/>
      <c r="I17" s="198"/>
      <c r="J17" s="198"/>
      <c r="K17" s="198"/>
      <c r="L17" s="198"/>
      <c r="M17" s="198"/>
      <c r="N17" s="198"/>
      <c r="O17" s="198"/>
      <c r="P17" s="3"/>
      <c r="Q17" s="3"/>
      <c r="R17" s="3"/>
      <c r="S17" s="3"/>
      <c r="T17" s="3"/>
      <c r="U17" s="3"/>
      <c r="V17" s="3"/>
      <c r="W17" s="3"/>
    </row>
    <row r="18" spans="1:26" s="2" customFormat="1" ht="102.75" customHeight="1" x14ac:dyDescent="0.2">
      <c r="A18" s="227" t="s">
        <v>486</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6" s="2" customFormat="1" ht="78" customHeight="1" x14ac:dyDescent="0.2">
      <c r="A19" s="200" t="s">
        <v>4</v>
      </c>
      <c r="B19" s="200" t="s">
        <v>86</v>
      </c>
      <c r="C19" s="200" t="s">
        <v>85</v>
      </c>
      <c r="D19" s="200" t="s">
        <v>74</v>
      </c>
      <c r="E19" s="228" t="s">
        <v>84</v>
      </c>
      <c r="F19" s="229"/>
      <c r="G19" s="229"/>
      <c r="H19" s="229"/>
      <c r="I19" s="230"/>
      <c r="J19" s="200" t="s">
        <v>83</v>
      </c>
      <c r="K19" s="200"/>
      <c r="L19" s="200"/>
      <c r="M19" s="200"/>
      <c r="N19" s="200"/>
      <c r="O19" s="200"/>
      <c r="P19" s="3"/>
      <c r="Q19" s="3"/>
      <c r="R19" s="3"/>
      <c r="S19" s="3"/>
      <c r="T19" s="3"/>
      <c r="U19" s="3"/>
      <c r="V19" s="3"/>
      <c r="W19" s="3"/>
    </row>
    <row r="20" spans="1:26" s="2" customFormat="1" ht="51" customHeight="1" x14ac:dyDescent="0.2">
      <c r="A20" s="200"/>
      <c r="B20" s="200"/>
      <c r="C20" s="200"/>
      <c r="D20" s="200"/>
      <c r="E20" s="20" t="s">
        <v>82</v>
      </c>
      <c r="F20" s="20" t="s">
        <v>81</v>
      </c>
      <c r="G20" s="20" t="s">
        <v>80</v>
      </c>
      <c r="H20" s="20" t="s">
        <v>79</v>
      </c>
      <c r="I20" s="20" t="s">
        <v>78</v>
      </c>
      <c r="J20" s="20" t="s">
        <v>77</v>
      </c>
      <c r="K20" s="20" t="s">
        <v>3</v>
      </c>
      <c r="L20" s="81" t="s">
        <v>2</v>
      </c>
      <c r="M20" s="74" t="s">
        <v>209</v>
      </c>
      <c r="N20" s="74" t="s">
        <v>76</v>
      </c>
      <c r="O20" s="74" t="s">
        <v>75</v>
      </c>
      <c r="P20" s="3"/>
      <c r="Q20" s="3"/>
      <c r="R20" s="3"/>
      <c r="S20" s="3"/>
      <c r="T20" s="3"/>
      <c r="U20" s="3"/>
      <c r="V20" s="3"/>
      <c r="W20" s="3"/>
    </row>
    <row r="21" spans="1:26" s="2" customFormat="1" ht="16.5" customHeight="1"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3"/>
      <c r="Q21" s="3"/>
      <c r="R21" s="3"/>
      <c r="S21" s="3"/>
      <c r="T21" s="3"/>
      <c r="U21" s="3"/>
      <c r="V21" s="3"/>
      <c r="W21" s="3"/>
    </row>
    <row r="22" spans="1:26" s="99" customFormat="1" ht="78.75" x14ac:dyDescent="0.2">
      <c r="A22" s="97" t="s">
        <v>63</v>
      </c>
      <c r="B22" s="187">
        <f ca="1">YEAR(TODAY())</f>
        <v>2023</v>
      </c>
      <c r="C22" s="100" t="s">
        <v>425</v>
      </c>
      <c r="D22" s="98"/>
      <c r="E22" s="98"/>
      <c r="F22" s="98"/>
      <c r="G22" s="98"/>
      <c r="H22" s="98"/>
      <c r="I22" s="98"/>
      <c r="J22" s="81"/>
      <c r="K22" s="81"/>
      <c r="L22" s="74"/>
      <c r="M22" s="74"/>
      <c r="N22" s="74"/>
      <c r="O22" s="74"/>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SheetLayoutView="100" workbookViewId="0">
      <selection activeCell="A10" sqref="A10:AR10"/>
    </sheetView>
  </sheetViews>
  <sheetFormatPr defaultRowHeight="15" x14ac:dyDescent="0.25"/>
  <cols>
    <col min="1" max="3" width="9.140625" style="41"/>
    <col min="4" max="4" width="18.5703125" style="41" customWidth="1"/>
    <col min="5" max="12" width="9.140625" style="41" hidden="1" customWidth="1"/>
    <col min="13" max="13" width="4.7109375" style="41" hidden="1" customWidth="1"/>
    <col min="14" max="17" width="9.140625" style="41" hidden="1" customWidth="1"/>
    <col min="18" max="18" width="4.7109375" style="41" hidden="1" customWidth="1"/>
    <col min="19" max="36" width="9.140625" style="41" hidden="1" customWidth="1"/>
    <col min="37" max="37" width="9.140625" style="41"/>
    <col min="38" max="38" width="7.7109375" style="41" customWidth="1"/>
    <col min="39" max="39" width="3.140625" style="41" customWidth="1"/>
    <col min="40" max="40" width="13.5703125" style="41" customWidth="1"/>
    <col min="41" max="41" width="16.5703125" style="41" customWidth="1"/>
    <col min="42" max="42" width="15.7109375" style="41" customWidth="1"/>
    <col min="43" max="43" width="9.5703125" style="41" customWidth="1"/>
    <col min="44" max="44" width="8.5703125" style="41" customWidth="1"/>
    <col min="45" max="16384" width="9.140625" style="41"/>
  </cols>
  <sheetData>
    <row r="1" spans="1:44" s="7" customFormat="1" ht="18.75" customHeight="1" x14ac:dyDescent="0.2">
      <c r="A1" s="13"/>
      <c r="K1" s="22" t="s">
        <v>67</v>
      </c>
      <c r="AR1" s="22" t="s">
        <v>67</v>
      </c>
    </row>
    <row r="2" spans="1:44" s="7" customFormat="1" ht="18.75" customHeight="1" x14ac:dyDescent="0.3">
      <c r="A2" s="13"/>
      <c r="K2" s="11" t="s">
        <v>9</v>
      </c>
      <c r="AR2" s="11" t="s">
        <v>9</v>
      </c>
    </row>
    <row r="3" spans="1:44" s="7" customFormat="1" ht="18.75" x14ac:dyDescent="0.3">
      <c r="A3" s="12"/>
      <c r="K3" s="11" t="s">
        <v>66</v>
      </c>
      <c r="AR3" s="11" t="s">
        <v>490</v>
      </c>
    </row>
    <row r="4" spans="1:44" s="7" customFormat="1" ht="18.75" x14ac:dyDescent="0.3">
      <c r="A4" s="12"/>
      <c r="K4" s="11"/>
    </row>
    <row r="5" spans="1:44" s="7" customFormat="1" ht="18.75" customHeight="1" x14ac:dyDescent="0.2">
      <c r="A5" s="191" t="str">
        <f ca="1">'1. паспорт местоположение'!A5:C5</f>
        <v>Год раскрытия информации: 2023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7" customFormat="1" ht="18.75" x14ac:dyDescent="0.3">
      <c r="A6" s="12"/>
      <c r="K6" s="11"/>
    </row>
    <row r="7" spans="1:44" s="7" customFormat="1" ht="18.75" x14ac:dyDescent="0.2">
      <c r="A7" s="195" t="s">
        <v>8</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4" t="s">
        <v>506</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row>
    <row r="10" spans="1:44" s="7" customFormat="1" ht="18.75" customHeight="1" x14ac:dyDescent="0.2">
      <c r="A10" s="192" t="s">
        <v>7</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6" t="str">
        <f>'1. паспорт местоположение'!A12:C12</f>
        <v>I_ОЭК_50_53</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row>
    <row r="13" spans="1:44" s="7" customFormat="1" ht="18.75" customHeight="1" x14ac:dyDescent="0.2">
      <c r="A13" s="192" t="s">
        <v>6</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7" customFormat="1" ht="15.75" customHeight="1" x14ac:dyDescent="0.25">
      <c r="A15" s="193" t="str">
        <f>'1. паспорт местоположение'!A15:C15</f>
        <v xml:space="preserve">Реконструкция КТП и трансформатора 100 кВА 10/0,4 кВ в ТП-492а в СНТ "Дорстроевец" </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2" customFormat="1" ht="15" customHeight="1" x14ac:dyDescent="0.2">
      <c r="A16" s="192" t="s">
        <v>5</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69.75" customHeight="1" x14ac:dyDescent="0.2">
      <c r="A18" s="193" t="s">
        <v>487</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18.75" x14ac:dyDescent="0.25">
      <c r="AO19" s="66"/>
      <c r="AP19" s="66"/>
      <c r="AQ19" s="66"/>
      <c r="AR19" s="22"/>
    </row>
    <row r="20" spans="1:45" ht="18.75" x14ac:dyDescent="0.3">
      <c r="AO20" s="66"/>
      <c r="AP20" s="66"/>
      <c r="AQ20" s="66"/>
      <c r="AR20" s="11"/>
    </row>
    <row r="21" spans="1:45" ht="20.25" customHeight="1" x14ac:dyDescent="0.3">
      <c r="AO21" s="66"/>
      <c r="AP21" s="66"/>
      <c r="AQ21" s="66"/>
      <c r="AR21" s="11"/>
    </row>
    <row r="22" spans="1:45" s="2" customFormat="1" ht="15" customHeight="1" x14ac:dyDescent="0.2">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15.75"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36" t="s">
        <v>287</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0</v>
      </c>
      <c r="AL24" s="236"/>
      <c r="AM24" s="42"/>
      <c r="AN24" s="42"/>
      <c r="AS24" s="48"/>
    </row>
    <row r="25" spans="1:45" ht="12.75" customHeight="1" x14ac:dyDescent="0.25">
      <c r="A25" s="237" t="s">
        <v>286</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9"/>
      <c r="AL25" s="239"/>
      <c r="AM25" s="43"/>
      <c r="AN25" s="240" t="s">
        <v>285</v>
      </c>
      <c r="AO25" s="240"/>
      <c r="AP25" s="240"/>
      <c r="AQ25" s="235"/>
      <c r="AR25" s="235"/>
      <c r="AS25" s="48"/>
    </row>
    <row r="26" spans="1:45" ht="17.25" customHeight="1" x14ac:dyDescent="0.25">
      <c r="A26" s="248" t="s">
        <v>284</v>
      </c>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5"/>
      <c r="AL26" s="245"/>
      <c r="AM26" s="43"/>
      <c r="AN26" s="231" t="s">
        <v>283</v>
      </c>
      <c r="AO26" s="232"/>
      <c r="AP26" s="233"/>
      <c r="AQ26" s="231"/>
      <c r="AR26" s="234"/>
      <c r="AS26" s="48"/>
    </row>
    <row r="27" spans="1:45" ht="17.25" customHeight="1" x14ac:dyDescent="0.25">
      <c r="A27" s="248" t="s">
        <v>282</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5"/>
      <c r="AL27" s="245"/>
      <c r="AM27" s="43"/>
      <c r="AN27" s="231" t="s">
        <v>281</v>
      </c>
      <c r="AO27" s="232"/>
      <c r="AP27" s="233"/>
      <c r="AQ27" s="231"/>
      <c r="AR27" s="234"/>
      <c r="AS27" s="48"/>
    </row>
    <row r="28" spans="1:45" ht="27.75" customHeight="1" thickBot="1" x14ac:dyDescent="0.3">
      <c r="A28" s="250" t="s">
        <v>280</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53"/>
      <c r="AL28" s="253"/>
      <c r="AM28" s="43"/>
      <c r="AN28" s="254" t="s">
        <v>279</v>
      </c>
      <c r="AO28" s="255"/>
      <c r="AP28" s="256"/>
      <c r="AQ28" s="231"/>
      <c r="AR28" s="234"/>
      <c r="AS28" s="48"/>
    </row>
    <row r="29" spans="1:45" ht="17.25" customHeight="1" x14ac:dyDescent="0.25">
      <c r="A29" s="242" t="s">
        <v>278</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39"/>
      <c r="AL29" s="239"/>
      <c r="AM29" s="43"/>
      <c r="AN29" s="245"/>
      <c r="AO29" s="246"/>
      <c r="AP29" s="246"/>
      <c r="AQ29" s="231"/>
      <c r="AR29" s="247"/>
      <c r="AS29" s="48"/>
    </row>
    <row r="30" spans="1:45" ht="17.25" customHeight="1" x14ac:dyDescent="0.25">
      <c r="A30" s="248" t="s">
        <v>277</v>
      </c>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5"/>
      <c r="AL30" s="245"/>
      <c r="AM30" s="43"/>
      <c r="AS30" s="48"/>
    </row>
    <row r="31" spans="1:45" ht="17.25" customHeight="1" x14ac:dyDescent="0.25">
      <c r="A31" s="248" t="s">
        <v>276</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5"/>
      <c r="AL31" s="245"/>
      <c r="AM31" s="43"/>
      <c r="AN31" s="43"/>
      <c r="AO31" s="64"/>
      <c r="AP31" s="64"/>
      <c r="AQ31" s="64"/>
      <c r="AR31" s="64"/>
      <c r="AS31" s="48"/>
    </row>
    <row r="32" spans="1:45" ht="17.25" customHeight="1" x14ac:dyDescent="0.25">
      <c r="A32" s="248" t="s">
        <v>251</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5"/>
      <c r="AL32" s="245"/>
      <c r="AM32" s="43"/>
      <c r="AN32" s="43"/>
      <c r="AO32" s="43"/>
      <c r="AP32" s="43"/>
      <c r="AQ32" s="43"/>
      <c r="AR32" s="43"/>
      <c r="AS32" s="48"/>
    </row>
    <row r="33" spans="1:45" ht="17.25" customHeight="1" x14ac:dyDescent="0.25">
      <c r="A33" s="248" t="s">
        <v>275</v>
      </c>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57"/>
      <c r="AL33" s="257"/>
      <c r="AM33" s="43"/>
      <c r="AN33" s="43"/>
      <c r="AO33" s="43"/>
      <c r="AP33" s="43"/>
      <c r="AQ33" s="43"/>
      <c r="AR33" s="43"/>
      <c r="AS33" s="48"/>
    </row>
    <row r="34" spans="1:45" ht="17.25" customHeight="1" x14ac:dyDescent="0.25">
      <c r="A34" s="248" t="s">
        <v>274</v>
      </c>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5"/>
      <c r="AL34" s="245"/>
      <c r="AM34" s="43"/>
      <c r="AN34" s="43"/>
      <c r="AO34" s="43"/>
      <c r="AP34" s="43"/>
      <c r="AQ34" s="43"/>
      <c r="AR34" s="43"/>
      <c r="AS34" s="48"/>
    </row>
    <row r="35" spans="1:45" ht="17.25" customHeight="1" x14ac:dyDescent="0.25">
      <c r="A35" s="248"/>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5"/>
      <c r="AL35" s="245"/>
      <c r="AM35" s="43"/>
      <c r="AN35" s="43"/>
      <c r="AO35" s="43"/>
      <c r="AP35" s="43"/>
      <c r="AQ35" s="43"/>
      <c r="AR35" s="43"/>
      <c r="AS35" s="48"/>
    </row>
    <row r="36" spans="1:45" ht="17.25" customHeight="1" thickBot="1" x14ac:dyDescent="0.3">
      <c r="A36" s="258" t="s">
        <v>239</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3"/>
      <c r="AL36" s="253"/>
      <c r="AM36" s="43"/>
      <c r="AN36" s="43"/>
      <c r="AO36" s="43"/>
      <c r="AP36" s="43"/>
      <c r="AQ36" s="43"/>
      <c r="AR36" s="43"/>
      <c r="AS36" s="48"/>
    </row>
    <row r="37" spans="1:45" ht="17.25" customHeight="1" x14ac:dyDescent="0.25">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9"/>
      <c r="AL37" s="239"/>
      <c r="AM37" s="43"/>
      <c r="AN37" s="43"/>
      <c r="AO37" s="43"/>
      <c r="AP37" s="43"/>
      <c r="AQ37" s="43"/>
      <c r="AR37" s="43"/>
      <c r="AS37" s="48"/>
    </row>
    <row r="38" spans="1:45" ht="17.25" customHeight="1" x14ac:dyDescent="0.25">
      <c r="A38" s="248" t="s">
        <v>273</v>
      </c>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5"/>
      <c r="AL38" s="245"/>
      <c r="AM38" s="43"/>
      <c r="AN38" s="43"/>
      <c r="AO38" s="43"/>
      <c r="AP38" s="43"/>
      <c r="AQ38" s="43"/>
      <c r="AR38" s="43"/>
      <c r="AS38" s="48"/>
    </row>
    <row r="39" spans="1:45" ht="17.25" customHeight="1" thickBot="1" x14ac:dyDescent="0.3">
      <c r="A39" s="258" t="s">
        <v>272</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3"/>
      <c r="AL39" s="253"/>
      <c r="AM39" s="43"/>
      <c r="AN39" s="43"/>
      <c r="AO39" s="43"/>
      <c r="AP39" s="43"/>
      <c r="AQ39" s="43"/>
      <c r="AR39" s="43"/>
      <c r="AS39" s="48"/>
    </row>
    <row r="40" spans="1:45" ht="17.25" customHeight="1" x14ac:dyDescent="0.25">
      <c r="A40" s="237" t="s">
        <v>271</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9"/>
      <c r="AL40" s="239"/>
      <c r="AM40" s="43"/>
      <c r="AN40" s="43"/>
      <c r="AO40" s="43"/>
      <c r="AP40" s="43"/>
      <c r="AQ40" s="43"/>
      <c r="AR40" s="43"/>
      <c r="AS40" s="48"/>
    </row>
    <row r="41" spans="1:45" ht="17.25" customHeight="1" x14ac:dyDescent="0.25">
      <c r="A41" s="248" t="s">
        <v>270</v>
      </c>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5"/>
      <c r="AL41" s="245"/>
      <c r="AM41" s="43"/>
      <c r="AN41" s="43"/>
      <c r="AO41" s="43"/>
      <c r="AP41" s="43"/>
      <c r="AQ41" s="43"/>
      <c r="AR41" s="43"/>
      <c r="AS41" s="48"/>
    </row>
    <row r="42" spans="1:45" ht="17.25" customHeight="1" x14ac:dyDescent="0.25">
      <c r="A42" s="248" t="s">
        <v>269</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5"/>
      <c r="AL42" s="245"/>
      <c r="AM42" s="43"/>
      <c r="AN42" s="43"/>
      <c r="AO42" s="43"/>
      <c r="AP42" s="43"/>
      <c r="AQ42" s="43"/>
      <c r="AR42" s="43"/>
      <c r="AS42" s="48"/>
    </row>
    <row r="43" spans="1:45" ht="17.25" customHeight="1" x14ac:dyDescent="0.25">
      <c r="A43" s="248" t="s">
        <v>268</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5"/>
      <c r="AL43" s="245"/>
      <c r="AM43" s="43"/>
      <c r="AN43" s="43"/>
      <c r="AO43" s="43"/>
      <c r="AP43" s="43"/>
      <c r="AQ43" s="43"/>
      <c r="AR43" s="43"/>
      <c r="AS43" s="48"/>
    </row>
    <row r="44" spans="1:45" ht="17.25" customHeight="1" x14ac:dyDescent="0.25">
      <c r="A44" s="248" t="s">
        <v>267</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5"/>
      <c r="AL44" s="245"/>
      <c r="AM44" s="43"/>
      <c r="AN44" s="43"/>
      <c r="AO44" s="43"/>
      <c r="AP44" s="43"/>
      <c r="AQ44" s="43"/>
      <c r="AR44" s="43"/>
      <c r="AS44" s="48"/>
    </row>
    <row r="45" spans="1:45" ht="17.25" customHeight="1" x14ac:dyDescent="0.25">
      <c r="A45" s="248" t="s">
        <v>266</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5"/>
      <c r="AL45" s="245"/>
      <c r="AM45" s="43"/>
      <c r="AN45" s="43"/>
      <c r="AO45" s="43"/>
      <c r="AP45" s="43"/>
      <c r="AQ45" s="43"/>
      <c r="AR45" s="43"/>
      <c r="AS45" s="48"/>
    </row>
    <row r="46" spans="1:45" ht="17.25" customHeight="1" thickBot="1" x14ac:dyDescent="0.3">
      <c r="A46" s="260" t="s">
        <v>265</v>
      </c>
      <c r="B46" s="261"/>
      <c r="C46" s="261"/>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2"/>
      <c r="AL46" s="262"/>
      <c r="AM46" s="43"/>
      <c r="AN46" s="43"/>
      <c r="AO46" s="43"/>
      <c r="AP46" s="43"/>
      <c r="AQ46" s="43"/>
      <c r="AR46" s="43"/>
      <c r="AS46" s="48"/>
    </row>
    <row r="47" spans="1:45" ht="24" customHeight="1" x14ac:dyDescent="0.25">
      <c r="A47" s="263" t="s">
        <v>264</v>
      </c>
      <c r="B47" s="264"/>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5"/>
      <c r="AK47" s="239" t="s">
        <v>3</v>
      </c>
      <c r="AL47" s="239"/>
      <c r="AM47" s="239" t="s">
        <v>245</v>
      </c>
      <c r="AN47" s="239"/>
      <c r="AO47" s="56" t="s">
        <v>244</v>
      </c>
      <c r="AP47" s="56" t="s">
        <v>243</v>
      </c>
      <c r="AQ47" s="48"/>
    </row>
    <row r="48" spans="1:45" ht="12" customHeight="1" x14ac:dyDescent="0.25">
      <c r="A48" s="248" t="s">
        <v>263</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5"/>
      <c r="AL48" s="245"/>
      <c r="AM48" s="245"/>
      <c r="AN48" s="245"/>
      <c r="AO48" s="59"/>
      <c r="AP48" s="59"/>
      <c r="AQ48" s="48"/>
    </row>
    <row r="49" spans="1:43" ht="12" customHeight="1" x14ac:dyDescent="0.25">
      <c r="A49" s="248" t="s">
        <v>262</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5"/>
      <c r="AL49" s="245"/>
      <c r="AM49" s="245"/>
      <c r="AN49" s="245"/>
      <c r="AO49" s="59"/>
      <c r="AP49" s="59"/>
      <c r="AQ49" s="48"/>
    </row>
    <row r="50" spans="1:43" ht="12" customHeight="1" thickBot="1" x14ac:dyDescent="0.3">
      <c r="A50" s="258" t="s">
        <v>261</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3"/>
      <c r="AL50" s="253"/>
      <c r="AM50" s="253"/>
      <c r="AN50" s="253"/>
      <c r="AO50" s="62"/>
      <c r="AP50" s="62"/>
      <c r="AQ50" s="48"/>
    </row>
    <row r="51" spans="1:43" ht="6.75" customHeight="1" thickBot="1" x14ac:dyDescent="0.3">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43"/>
      <c r="AN51" s="43"/>
      <c r="AO51" s="43"/>
      <c r="AP51" s="43"/>
      <c r="AQ51" s="48"/>
    </row>
    <row r="52" spans="1:43" ht="24" customHeight="1" x14ac:dyDescent="0.25">
      <c r="A52" s="266" t="s">
        <v>260</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39" t="s">
        <v>3</v>
      </c>
      <c r="AL52" s="239"/>
      <c r="AM52" s="239" t="s">
        <v>245</v>
      </c>
      <c r="AN52" s="239"/>
      <c r="AO52" s="56" t="s">
        <v>244</v>
      </c>
      <c r="AP52" s="56" t="s">
        <v>243</v>
      </c>
      <c r="AQ52" s="48"/>
    </row>
    <row r="53" spans="1:43" ht="11.25" customHeight="1" x14ac:dyDescent="0.25">
      <c r="A53" s="268" t="s">
        <v>259</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57"/>
      <c r="AL53" s="257"/>
      <c r="AM53" s="257"/>
      <c r="AN53" s="257"/>
      <c r="AO53" s="63"/>
      <c r="AP53" s="63"/>
      <c r="AQ53" s="48"/>
    </row>
    <row r="54" spans="1:43" ht="12" customHeight="1" x14ac:dyDescent="0.25">
      <c r="A54" s="248" t="s">
        <v>258</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5"/>
      <c r="AL54" s="245"/>
      <c r="AM54" s="245"/>
      <c r="AN54" s="245"/>
      <c r="AO54" s="59"/>
      <c r="AP54" s="59"/>
      <c r="AQ54" s="48"/>
    </row>
    <row r="55" spans="1:43" ht="12" customHeight="1" x14ac:dyDescent="0.25">
      <c r="A55" s="248" t="s">
        <v>257</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5"/>
      <c r="AL55" s="245"/>
      <c r="AM55" s="245"/>
      <c r="AN55" s="245"/>
      <c r="AO55" s="59"/>
      <c r="AP55" s="59"/>
      <c r="AQ55" s="48"/>
    </row>
    <row r="56" spans="1:43" ht="12" customHeight="1" thickBot="1" x14ac:dyDescent="0.3">
      <c r="A56" s="258" t="s">
        <v>256</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53"/>
      <c r="AL56" s="253"/>
      <c r="AM56" s="253"/>
      <c r="AN56" s="253"/>
      <c r="AO56" s="62"/>
      <c r="AP56" s="62"/>
      <c r="AQ56" s="48"/>
    </row>
    <row r="57" spans="1:43" ht="6" customHeight="1" thickBot="1" x14ac:dyDescent="0.3">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43"/>
      <c r="AN57" s="43"/>
      <c r="AO57" s="43"/>
      <c r="AP57" s="43"/>
      <c r="AQ57" s="42"/>
    </row>
    <row r="58" spans="1:43" ht="24" customHeight="1" x14ac:dyDescent="0.25">
      <c r="A58" s="266" t="s">
        <v>255</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39" t="s">
        <v>3</v>
      </c>
      <c r="AL58" s="239"/>
      <c r="AM58" s="239" t="s">
        <v>245</v>
      </c>
      <c r="AN58" s="239"/>
      <c r="AO58" s="56" t="s">
        <v>244</v>
      </c>
      <c r="AP58" s="56" t="s">
        <v>243</v>
      </c>
      <c r="AQ58" s="48"/>
    </row>
    <row r="59" spans="1:43" ht="12.75" customHeight="1" x14ac:dyDescent="0.25">
      <c r="A59" s="270" t="s">
        <v>254</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61"/>
      <c r="AP59" s="61"/>
      <c r="AQ59" s="54"/>
    </row>
    <row r="60" spans="1:43" ht="12" customHeight="1" x14ac:dyDescent="0.25">
      <c r="A60" s="248" t="s">
        <v>253</v>
      </c>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5"/>
      <c r="AL60" s="245"/>
      <c r="AM60" s="245"/>
      <c r="AN60" s="245"/>
      <c r="AO60" s="59"/>
      <c r="AP60" s="59"/>
      <c r="AQ60" s="48"/>
    </row>
    <row r="61" spans="1:43" ht="12" customHeight="1" x14ac:dyDescent="0.25">
      <c r="A61" s="248" t="s">
        <v>252</v>
      </c>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5"/>
      <c r="AL61" s="245"/>
      <c r="AM61" s="245"/>
      <c r="AN61" s="245"/>
      <c r="AO61" s="59"/>
      <c r="AP61" s="59"/>
      <c r="AQ61" s="48"/>
    </row>
    <row r="62" spans="1:43" ht="12" customHeight="1" x14ac:dyDescent="0.25">
      <c r="A62" s="248" t="s">
        <v>251</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5"/>
      <c r="AL62" s="245"/>
      <c r="AM62" s="245"/>
      <c r="AN62" s="245"/>
      <c r="AO62" s="59"/>
      <c r="AP62" s="59"/>
      <c r="AQ62" s="48"/>
    </row>
    <row r="63" spans="1:43" ht="9.75" customHeight="1" x14ac:dyDescent="0.25">
      <c r="A63" s="248"/>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5"/>
      <c r="AL63" s="245"/>
      <c r="AM63" s="245"/>
      <c r="AN63" s="245"/>
      <c r="AO63" s="59"/>
      <c r="AP63" s="59"/>
      <c r="AQ63" s="48"/>
    </row>
    <row r="64" spans="1:43" ht="9.75" customHeight="1" x14ac:dyDescent="0.25">
      <c r="A64" s="248"/>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5"/>
      <c r="AL64" s="245"/>
      <c r="AM64" s="245"/>
      <c r="AN64" s="245"/>
      <c r="AO64" s="59"/>
      <c r="AP64" s="59"/>
      <c r="AQ64" s="48"/>
    </row>
    <row r="65" spans="1:43" ht="12" customHeight="1" x14ac:dyDescent="0.25">
      <c r="A65" s="248" t="s">
        <v>250</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5"/>
      <c r="AL65" s="245"/>
      <c r="AM65" s="245"/>
      <c r="AN65" s="245"/>
      <c r="AO65" s="59"/>
      <c r="AP65" s="59"/>
      <c r="AQ65" s="48"/>
    </row>
    <row r="66" spans="1:43" ht="27.75" customHeight="1" x14ac:dyDescent="0.25">
      <c r="A66" s="273" t="s">
        <v>249</v>
      </c>
      <c r="B66" s="274"/>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5"/>
      <c r="AK66" s="276"/>
      <c r="AL66" s="276"/>
      <c r="AM66" s="276"/>
      <c r="AN66" s="276"/>
      <c r="AO66" s="60"/>
      <c r="AP66" s="60"/>
      <c r="AQ66" s="54"/>
    </row>
    <row r="67" spans="1:43" ht="11.25" customHeight="1" x14ac:dyDescent="0.25">
      <c r="A67" s="248" t="s">
        <v>241</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5"/>
      <c r="AL67" s="245"/>
      <c r="AM67" s="245"/>
      <c r="AN67" s="245"/>
      <c r="AO67" s="59"/>
      <c r="AP67" s="59"/>
      <c r="AQ67" s="48"/>
    </row>
    <row r="68" spans="1:43" ht="25.5" customHeight="1" x14ac:dyDescent="0.25">
      <c r="A68" s="273" t="s">
        <v>242</v>
      </c>
      <c r="B68" s="274"/>
      <c r="C68" s="274"/>
      <c r="D68" s="274"/>
      <c r="E68" s="274"/>
      <c r="F68" s="274"/>
      <c r="G68" s="274"/>
      <c r="H68" s="274"/>
      <c r="I68" s="274"/>
      <c r="J68" s="274"/>
      <c r="K68" s="274"/>
      <c r="L68" s="274"/>
      <c r="M68" s="274"/>
      <c r="N68" s="274"/>
      <c r="O68" s="274"/>
      <c r="P68" s="274"/>
      <c r="Q68" s="274"/>
      <c r="R68" s="274"/>
      <c r="S68" s="274"/>
      <c r="T68" s="274"/>
      <c r="U68" s="274"/>
      <c r="V68" s="274"/>
      <c r="W68" s="274"/>
      <c r="X68" s="274"/>
      <c r="Y68" s="274"/>
      <c r="Z68" s="274"/>
      <c r="AA68" s="274"/>
      <c r="AB68" s="274"/>
      <c r="AC68" s="274"/>
      <c r="AD68" s="274"/>
      <c r="AE68" s="274"/>
      <c r="AF68" s="274"/>
      <c r="AG68" s="274"/>
      <c r="AH68" s="274"/>
      <c r="AI68" s="274"/>
      <c r="AJ68" s="275"/>
      <c r="AK68" s="276"/>
      <c r="AL68" s="276"/>
      <c r="AM68" s="276"/>
      <c r="AN68" s="276"/>
      <c r="AO68" s="60"/>
      <c r="AP68" s="60"/>
      <c r="AQ68" s="54"/>
    </row>
    <row r="69" spans="1:43" ht="12" customHeight="1" x14ac:dyDescent="0.25">
      <c r="A69" s="248" t="s">
        <v>240</v>
      </c>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5"/>
      <c r="AL69" s="245"/>
      <c r="AM69" s="245"/>
      <c r="AN69" s="245"/>
      <c r="AO69" s="59"/>
      <c r="AP69" s="59"/>
      <c r="AQ69" s="48"/>
    </row>
    <row r="70" spans="1:43" ht="12.75" customHeight="1" x14ac:dyDescent="0.25">
      <c r="A70" s="277" t="s">
        <v>248</v>
      </c>
      <c r="B70" s="278"/>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8"/>
      <c r="AA70" s="278"/>
      <c r="AB70" s="278"/>
      <c r="AC70" s="278"/>
      <c r="AD70" s="278"/>
      <c r="AE70" s="278"/>
      <c r="AF70" s="278"/>
      <c r="AG70" s="278"/>
      <c r="AH70" s="278"/>
      <c r="AI70" s="278"/>
      <c r="AJ70" s="278"/>
      <c r="AK70" s="276"/>
      <c r="AL70" s="276"/>
      <c r="AM70" s="276"/>
      <c r="AN70" s="276"/>
      <c r="AO70" s="60"/>
      <c r="AP70" s="60"/>
      <c r="AQ70" s="54"/>
    </row>
    <row r="71" spans="1:43" ht="12" customHeight="1" x14ac:dyDescent="0.25">
      <c r="A71" s="248" t="s">
        <v>239</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5"/>
      <c r="AL71" s="245"/>
      <c r="AM71" s="245"/>
      <c r="AN71" s="245"/>
      <c r="AO71" s="59"/>
      <c r="AP71" s="59"/>
      <c r="AQ71" s="48"/>
    </row>
    <row r="72" spans="1:43" ht="12.75" customHeight="1" thickBot="1" x14ac:dyDescent="0.3">
      <c r="A72" s="279" t="s">
        <v>247</v>
      </c>
      <c r="B72" s="280"/>
      <c r="C72" s="280"/>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0"/>
      <c r="AE72" s="280"/>
      <c r="AF72" s="280"/>
      <c r="AG72" s="280"/>
      <c r="AH72" s="280"/>
      <c r="AI72" s="280"/>
      <c r="AJ72" s="281"/>
      <c r="AK72" s="282"/>
      <c r="AL72" s="282"/>
      <c r="AM72" s="282"/>
      <c r="AN72" s="282"/>
      <c r="AO72" s="58"/>
      <c r="AP72" s="58"/>
      <c r="AQ72" s="54"/>
    </row>
    <row r="73" spans="1:43" ht="7.5" customHeight="1" thickBot="1" x14ac:dyDescent="0.3">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43"/>
      <c r="AN73" s="43"/>
      <c r="AO73" s="43"/>
      <c r="AP73" s="43"/>
      <c r="AQ73" s="42"/>
    </row>
    <row r="74" spans="1:43" ht="25.5" customHeight="1" x14ac:dyDescent="0.25">
      <c r="A74" s="266" t="s">
        <v>246</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39" t="s">
        <v>3</v>
      </c>
      <c r="AL74" s="239"/>
      <c r="AM74" s="239" t="s">
        <v>245</v>
      </c>
      <c r="AN74" s="239"/>
      <c r="AO74" s="56" t="s">
        <v>244</v>
      </c>
      <c r="AP74" s="56" t="s">
        <v>243</v>
      </c>
      <c r="AQ74" s="48"/>
    </row>
    <row r="75" spans="1:43" ht="25.5" customHeight="1" x14ac:dyDescent="0.25">
      <c r="A75" s="273" t="s">
        <v>242</v>
      </c>
      <c r="B75" s="274"/>
      <c r="C75" s="274"/>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5"/>
      <c r="AK75" s="276"/>
      <c r="AL75" s="276"/>
      <c r="AM75" s="283"/>
      <c r="AN75" s="283"/>
      <c r="AO75" s="52"/>
      <c r="AP75" s="52"/>
      <c r="AQ75" s="54"/>
    </row>
    <row r="76" spans="1:43" ht="12" customHeight="1" x14ac:dyDescent="0.25">
      <c r="A76" s="248" t="s">
        <v>241</v>
      </c>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5"/>
      <c r="AL76" s="245"/>
      <c r="AM76" s="284"/>
      <c r="AN76" s="284"/>
      <c r="AO76" s="55"/>
      <c r="AP76" s="55"/>
      <c r="AQ76" s="48"/>
    </row>
    <row r="77" spans="1:43" ht="12" customHeight="1" x14ac:dyDescent="0.25">
      <c r="A77" s="248" t="s">
        <v>240</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45"/>
      <c r="AL77" s="245"/>
      <c r="AM77" s="284"/>
      <c r="AN77" s="284"/>
      <c r="AO77" s="55"/>
      <c r="AP77" s="55"/>
      <c r="AQ77" s="48"/>
    </row>
    <row r="78" spans="1:43" ht="12" customHeight="1" x14ac:dyDescent="0.25">
      <c r="A78" s="248" t="s">
        <v>239</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45"/>
      <c r="AL78" s="245"/>
      <c r="AM78" s="284"/>
      <c r="AN78" s="284"/>
      <c r="AO78" s="55"/>
      <c r="AP78" s="55"/>
      <c r="AQ78" s="48"/>
    </row>
    <row r="79" spans="1:43" ht="12" customHeight="1" x14ac:dyDescent="0.25">
      <c r="A79" s="248" t="s">
        <v>238</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45"/>
      <c r="AL79" s="245"/>
      <c r="AM79" s="284"/>
      <c r="AN79" s="284"/>
      <c r="AO79" s="55"/>
      <c r="AP79" s="55"/>
      <c r="AQ79" s="48"/>
    </row>
    <row r="80" spans="1:43" ht="12" customHeight="1" x14ac:dyDescent="0.25">
      <c r="A80" s="248" t="s">
        <v>237</v>
      </c>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45"/>
      <c r="AL80" s="245"/>
      <c r="AM80" s="284"/>
      <c r="AN80" s="284"/>
      <c r="AO80" s="55"/>
      <c r="AP80" s="55"/>
      <c r="AQ80" s="48"/>
    </row>
    <row r="81" spans="1:45" ht="12.75" customHeight="1" x14ac:dyDescent="0.25">
      <c r="A81" s="248" t="s">
        <v>236</v>
      </c>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5"/>
      <c r="AL81" s="245"/>
      <c r="AM81" s="284"/>
      <c r="AN81" s="284"/>
      <c r="AO81" s="55"/>
      <c r="AP81" s="55"/>
      <c r="AQ81" s="48"/>
    </row>
    <row r="82" spans="1:45" ht="12.75" customHeight="1" x14ac:dyDescent="0.25">
      <c r="A82" s="248" t="s">
        <v>235</v>
      </c>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5"/>
      <c r="AL82" s="245"/>
      <c r="AM82" s="284"/>
      <c r="AN82" s="284"/>
      <c r="AO82" s="55"/>
      <c r="AP82" s="55"/>
      <c r="AQ82" s="48"/>
    </row>
    <row r="83" spans="1:45" ht="12" customHeight="1" x14ac:dyDescent="0.25">
      <c r="A83" s="277" t="s">
        <v>234</v>
      </c>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c r="AH83" s="278"/>
      <c r="AI83" s="278"/>
      <c r="AJ83" s="278"/>
      <c r="AK83" s="276"/>
      <c r="AL83" s="276"/>
      <c r="AM83" s="283"/>
      <c r="AN83" s="283"/>
      <c r="AO83" s="52"/>
      <c r="AP83" s="52"/>
      <c r="AQ83" s="54"/>
    </row>
    <row r="84" spans="1:45" ht="12" customHeight="1" x14ac:dyDescent="0.25">
      <c r="A84" s="277" t="s">
        <v>233</v>
      </c>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c r="AH84" s="278"/>
      <c r="AI84" s="278"/>
      <c r="AJ84" s="278"/>
      <c r="AK84" s="276"/>
      <c r="AL84" s="276"/>
      <c r="AM84" s="283"/>
      <c r="AN84" s="283"/>
      <c r="AO84" s="52"/>
      <c r="AP84" s="52"/>
      <c r="AQ84" s="54"/>
    </row>
    <row r="85" spans="1:45" ht="12" customHeight="1" x14ac:dyDescent="0.25">
      <c r="A85" s="248" t="s">
        <v>232</v>
      </c>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5"/>
      <c r="AL85" s="245"/>
      <c r="AM85" s="284"/>
      <c r="AN85" s="284"/>
      <c r="AO85" s="55"/>
      <c r="AP85" s="55"/>
      <c r="AQ85" s="42"/>
    </row>
    <row r="86" spans="1:45" ht="27.75" customHeight="1" x14ac:dyDescent="0.25">
      <c r="A86" s="273" t="s">
        <v>231</v>
      </c>
      <c r="B86" s="274"/>
      <c r="C86" s="274"/>
      <c r="D86" s="274"/>
      <c r="E86" s="274"/>
      <c r="F86" s="274"/>
      <c r="G86" s="274"/>
      <c r="H86" s="274"/>
      <c r="I86" s="274"/>
      <c r="J86" s="274"/>
      <c r="K86" s="274"/>
      <c r="L86" s="274"/>
      <c r="M86" s="274"/>
      <c r="N86" s="274"/>
      <c r="O86" s="274"/>
      <c r="P86" s="274"/>
      <c r="Q86" s="274"/>
      <c r="R86" s="274"/>
      <c r="S86" s="274"/>
      <c r="T86" s="274"/>
      <c r="U86" s="274"/>
      <c r="V86" s="274"/>
      <c r="W86" s="274"/>
      <c r="X86" s="274"/>
      <c r="Y86" s="274"/>
      <c r="Z86" s="274"/>
      <c r="AA86" s="274"/>
      <c r="AB86" s="274"/>
      <c r="AC86" s="274"/>
      <c r="AD86" s="274"/>
      <c r="AE86" s="274"/>
      <c r="AF86" s="274"/>
      <c r="AG86" s="274"/>
      <c r="AH86" s="274"/>
      <c r="AI86" s="274"/>
      <c r="AJ86" s="275"/>
      <c r="AK86" s="276"/>
      <c r="AL86" s="276"/>
      <c r="AM86" s="283"/>
      <c r="AN86" s="283"/>
      <c r="AO86" s="52"/>
      <c r="AP86" s="52"/>
      <c r="AQ86" s="54"/>
    </row>
    <row r="87" spans="1:45" x14ac:dyDescent="0.25">
      <c r="A87" s="273" t="s">
        <v>230</v>
      </c>
      <c r="B87" s="274"/>
      <c r="C87" s="274"/>
      <c r="D87" s="274"/>
      <c r="E87" s="274"/>
      <c r="F87" s="274"/>
      <c r="G87" s="274"/>
      <c r="H87" s="274"/>
      <c r="I87" s="274"/>
      <c r="J87" s="274"/>
      <c r="K87" s="274"/>
      <c r="L87" s="274"/>
      <c r="M87" s="274"/>
      <c r="N87" s="274"/>
      <c r="O87" s="274"/>
      <c r="P87" s="274"/>
      <c r="Q87" s="274"/>
      <c r="R87" s="274"/>
      <c r="S87" s="274"/>
      <c r="T87" s="274"/>
      <c r="U87" s="274"/>
      <c r="V87" s="274"/>
      <c r="W87" s="274"/>
      <c r="X87" s="274"/>
      <c r="Y87" s="274"/>
      <c r="Z87" s="274"/>
      <c r="AA87" s="274"/>
      <c r="AB87" s="274"/>
      <c r="AC87" s="274"/>
      <c r="AD87" s="274"/>
      <c r="AE87" s="274"/>
      <c r="AF87" s="274"/>
      <c r="AG87" s="274"/>
      <c r="AH87" s="274"/>
      <c r="AI87" s="274"/>
      <c r="AJ87" s="275"/>
      <c r="AK87" s="276"/>
      <c r="AL87" s="276"/>
      <c r="AM87" s="283"/>
      <c r="AN87" s="283"/>
      <c r="AO87" s="52"/>
      <c r="AP87" s="52"/>
      <c r="AQ87" s="54"/>
    </row>
    <row r="88" spans="1:45" ht="14.25" customHeight="1" x14ac:dyDescent="0.25">
      <c r="A88" s="289" t="s">
        <v>229</v>
      </c>
      <c r="B88" s="290"/>
      <c r="C88" s="290"/>
      <c r="D88" s="291"/>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292"/>
      <c r="AL88" s="293"/>
      <c r="AM88" s="294"/>
      <c r="AN88" s="295"/>
      <c r="AO88" s="52"/>
      <c r="AP88" s="52"/>
      <c r="AQ88" s="54"/>
    </row>
    <row r="89" spans="1:45" x14ac:dyDescent="0.25">
      <c r="A89" s="289" t="s">
        <v>228</v>
      </c>
      <c r="B89" s="290"/>
      <c r="C89" s="290"/>
      <c r="D89" s="291"/>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292"/>
      <c r="AL89" s="293"/>
      <c r="AM89" s="294"/>
      <c r="AN89" s="295"/>
      <c r="AO89" s="52"/>
      <c r="AP89" s="52"/>
      <c r="AQ89" s="42"/>
    </row>
    <row r="90" spans="1:45" ht="12" customHeight="1" thickBot="1" x14ac:dyDescent="0.3">
      <c r="A90" s="51" t="s">
        <v>227</v>
      </c>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285"/>
      <c r="AL90" s="286"/>
      <c r="AM90" s="287"/>
      <c r="AN90" s="288"/>
      <c r="AO90" s="49"/>
      <c r="AP90" s="49"/>
      <c r="AQ90" s="48"/>
    </row>
    <row r="91" spans="1:45" ht="3" customHeight="1" x14ac:dyDescent="0.25">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4"/>
    </row>
    <row r="92" spans="1:45" ht="13.5" customHeight="1" x14ac:dyDescent="0.25">
      <c r="A92" s="43" t="s">
        <v>226</v>
      </c>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4"/>
    </row>
    <row r="93" spans="1:45" ht="13.5" customHeight="1" x14ac:dyDescent="0.25">
      <c r="A93" s="47" t="s">
        <v>225</v>
      </c>
      <c r="B93" s="45"/>
      <c r="C93" s="46"/>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4"/>
      <c r="AQ93" s="44"/>
      <c r="AR93" s="44"/>
      <c r="AS93" s="44"/>
    </row>
    <row r="94" spans="1:45" ht="11.25" customHeight="1" x14ac:dyDescent="0.25">
      <c r="A94" s="47" t="s">
        <v>224</v>
      </c>
      <c r="B94" s="45"/>
      <c r="C94" s="46"/>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4"/>
      <c r="AQ94" s="44"/>
      <c r="AR94" s="44"/>
      <c r="AS94" s="42"/>
    </row>
    <row r="95" spans="1:45" x14ac:dyDescent="0.25">
      <c r="A95" s="47" t="s">
        <v>223</v>
      </c>
      <c r="B95" s="45"/>
      <c r="C95" s="46"/>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4"/>
      <c r="AQ95" s="44"/>
      <c r="AR95" s="44"/>
      <c r="AS95" s="42"/>
    </row>
    <row r="96" spans="1:45" x14ac:dyDescent="0.25">
      <c r="A96" s="43" t="s">
        <v>222</v>
      </c>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c r="AM96" s="42"/>
      <c r="AN96" s="42"/>
      <c r="AO96" s="42"/>
      <c r="AP96" s="42"/>
      <c r="AQ96" s="42"/>
      <c r="AR96" s="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R15"/>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46"/>
  <sheetViews>
    <sheetView view="pageBreakPreview" topLeftCell="A2" zoomScale="85" zoomScaleSheetLayoutView="85" workbookViewId="0">
      <selection activeCell="A10" sqref="A10:P10"/>
    </sheetView>
  </sheetViews>
  <sheetFormatPr defaultRowHeight="15.75" x14ac:dyDescent="0.25"/>
  <cols>
    <col min="1" max="1" width="9.140625" style="25"/>
    <col min="2" max="2" width="37.7109375" style="25" customWidth="1"/>
    <col min="3" max="3" width="13.5703125" style="25" customWidth="1"/>
    <col min="4" max="4" width="12.85546875" style="25" customWidth="1"/>
    <col min="5" max="5" width="11" style="25" customWidth="1"/>
    <col min="6" max="6" width="15.5703125" style="25" customWidth="1"/>
    <col min="7" max="12" width="16.7109375" style="25" customWidth="1"/>
    <col min="13" max="15" width="18.28515625" style="25" customWidth="1"/>
    <col min="16" max="16" width="23.7109375" style="25" customWidth="1"/>
    <col min="17" max="256" width="9.140625" style="25"/>
    <col min="257" max="257" width="37.7109375" style="25" customWidth="1"/>
    <col min="258" max="258" width="9.140625" style="25"/>
    <col min="259" max="259" width="12.85546875" style="25" customWidth="1"/>
    <col min="260" max="261" width="0" style="25" hidden="1" customWidth="1"/>
    <col min="262" max="262" width="18.28515625" style="25" customWidth="1"/>
    <col min="263" max="263" width="64.85546875" style="25" customWidth="1"/>
    <col min="264" max="267" width="9.140625" style="25"/>
    <col min="268" max="268" width="14.85546875" style="25" customWidth="1"/>
    <col min="269" max="512" width="9.140625" style="25"/>
    <col min="513" max="513" width="37.7109375" style="25" customWidth="1"/>
    <col min="514" max="514" width="9.140625" style="25"/>
    <col min="515" max="515" width="12.85546875" style="25" customWidth="1"/>
    <col min="516" max="517" width="0" style="25" hidden="1" customWidth="1"/>
    <col min="518" max="518" width="18.28515625" style="25" customWidth="1"/>
    <col min="519" max="519" width="64.85546875" style="25" customWidth="1"/>
    <col min="520" max="523" width="9.140625" style="25"/>
    <col min="524" max="524" width="14.85546875" style="25" customWidth="1"/>
    <col min="525" max="768" width="9.140625" style="25"/>
    <col min="769" max="769" width="37.7109375" style="25" customWidth="1"/>
    <col min="770" max="770" width="9.140625" style="25"/>
    <col min="771" max="771" width="12.85546875" style="25" customWidth="1"/>
    <col min="772" max="773" width="0" style="25" hidden="1" customWidth="1"/>
    <col min="774" max="774" width="18.28515625" style="25" customWidth="1"/>
    <col min="775" max="775" width="64.85546875" style="25" customWidth="1"/>
    <col min="776" max="779" width="9.140625" style="25"/>
    <col min="780" max="780" width="14.85546875" style="25" customWidth="1"/>
    <col min="781" max="1024" width="9.140625" style="25"/>
    <col min="1025" max="1025" width="37.7109375" style="25" customWidth="1"/>
    <col min="1026" max="1026" width="9.140625" style="25"/>
    <col min="1027" max="1027" width="12.85546875" style="25" customWidth="1"/>
    <col min="1028" max="1029" width="0" style="25" hidden="1" customWidth="1"/>
    <col min="1030" max="1030" width="18.28515625" style="25" customWidth="1"/>
    <col min="1031" max="1031" width="64.85546875" style="25" customWidth="1"/>
    <col min="1032" max="1035" width="9.140625" style="25"/>
    <col min="1036" max="1036" width="14.85546875" style="25" customWidth="1"/>
    <col min="1037" max="1280" width="9.140625" style="25"/>
    <col min="1281" max="1281" width="37.7109375" style="25" customWidth="1"/>
    <col min="1282" max="1282" width="9.140625" style="25"/>
    <col min="1283" max="1283" width="12.85546875" style="25" customWidth="1"/>
    <col min="1284" max="1285" width="0" style="25" hidden="1" customWidth="1"/>
    <col min="1286" max="1286" width="18.28515625" style="25" customWidth="1"/>
    <col min="1287" max="1287" width="64.85546875" style="25" customWidth="1"/>
    <col min="1288" max="1291" width="9.140625" style="25"/>
    <col min="1292" max="1292" width="14.85546875" style="25" customWidth="1"/>
    <col min="1293" max="1536" width="9.140625" style="25"/>
    <col min="1537" max="1537" width="37.7109375" style="25" customWidth="1"/>
    <col min="1538" max="1538" width="9.140625" style="25"/>
    <col min="1539" max="1539" width="12.85546875" style="25" customWidth="1"/>
    <col min="1540" max="1541" width="0" style="25" hidden="1" customWidth="1"/>
    <col min="1542" max="1542" width="18.28515625" style="25" customWidth="1"/>
    <col min="1543" max="1543" width="64.85546875" style="25" customWidth="1"/>
    <col min="1544" max="1547" width="9.140625" style="25"/>
    <col min="1548" max="1548" width="14.85546875" style="25" customWidth="1"/>
    <col min="1549" max="1792" width="9.140625" style="25"/>
    <col min="1793" max="1793" width="37.7109375" style="25" customWidth="1"/>
    <col min="1794" max="1794" width="9.140625" style="25"/>
    <col min="1795" max="1795" width="12.85546875" style="25" customWidth="1"/>
    <col min="1796" max="1797" width="0" style="25" hidden="1" customWidth="1"/>
    <col min="1798" max="1798" width="18.28515625" style="25" customWidth="1"/>
    <col min="1799" max="1799" width="64.85546875" style="25" customWidth="1"/>
    <col min="1800" max="1803" width="9.140625" style="25"/>
    <col min="1804" max="1804" width="14.85546875" style="25" customWidth="1"/>
    <col min="1805" max="2048" width="9.140625" style="25"/>
    <col min="2049" max="2049" width="37.7109375" style="25" customWidth="1"/>
    <col min="2050" max="2050" width="9.140625" style="25"/>
    <col min="2051" max="2051" width="12.85546875" style="25" customWidth="1"/>
    <col min="2052" max="2053" width="0" style="25" hidden="1" customWidth="1"/>
    <col min="2054" max="2054" width="18.28515625" style="25" customWidth="1"/>
    <col min="2055" max="2055" width="64.85546875" style="25" customWidth="1"/>
    <col min="2056" max="2059" width="9.140625" style="25"/>
    <col min="2060" max="2060" width="14.85546875" style="25" customWidth="1"/>
    <col min="2061" max="2304" width="9.140625" style="25"/>
    <col min="2305" max="2305" width="37.7109375" style="25" customWidth="1"/>
    <col min="2306" max="2306" width="9.140625" style="25"/>
    <col min="2307" max="2307" width="12.85546875" style="25" customWidth="1"/>
    <col min="2308" max="2309" width="0" style="25" hidden="1" customWidth="1"/>
    <col min="2310" max="2310" width="18.28515625" style="25" customWidth="1"/>
    <col min="2311" max="2311" width="64.85546875" style="25" customWidth="1"/>
    <col min="2312" max="2315" width="9.140625" style="25"/>
    <col min="2316" max="2316" width="14.85546875" style="25" customWidth="1"/>
    <col min="2317" max="2560" width="9.140625" style="25"/>
    <col min="2561" max="2561" width="37.7109375" style="25" customWidth="1"/>
    <col min="2562" max="2562" width="9.140625" style="25"/>
    <col min="2563" max="2563" width="12.85546875" style="25" customWidth="1"/>
    <col min="2564" max="2565" width="0" style="25" hidden="1" customWidth="1"/>
    <col min="2566" max="2566" width="18.28515625" style="25" customWidth="1"/>
    <col min="2567" max="2567" width="64.85546875" style="25" customWidth="1"/>
    <col min="2568" max="2571" width="9.140625" style="25"/>
    <col min="2572" max="2572" width="14.85546875" style="25" customWidth="1"/>
    <col min="2573" max="2816" width="9.140625" style="25"/>
    <col min="2817" max="2817" width="37.7109375" style="25" customWidth="1"/>
    <col min="2818" max="2818" width="9.140625" style="25"/>
    <col min="2819" max="2819" width="12.85546875" style="25" customWidth="1"/>
    <col min="2820" max="2821" width="0" style="25" hidden="1" customWidth="1"/>
    <col min="2822" max="2822" width="18.28515625" style="25" customWidth="1"/>
    <col min="2823" max="2823" width="64.85546875" style="25" customWidth="1"/>
    <col min="2824" max="2827" width="9.140625" style="25"/>
    <col min="2828" max="2828" width="14.85546875" style="25" customWidth="1"/>
    <col min="2829" max="3072" width="9.140625" style="25"/>
    <col min="3073" max="3073" width="37.7109375" style="25" customWidth="1"/>
    <col min="3074" max="3074" width="9.140625" style="25"/>
    <col min="3075" max="3075" width="12.85546875" style="25" customWidth="1"/>
    <col min="3076" max="3077" width="0" style="25" hidden="1" customWidth="1"/>
    <col min="3078" max="3078" width="18.28515625" style="25" customWidth="1"/>
    <col min="3079" max="3079" width="64.85546875" style="25" customWidth="1"/>
    <col min="3080" max="3083" width="9.140625" style="25"/>
    <col min="3084" max="3084" width="14.85546875" style="25" customWidth="1"/>
    <col min="3085" max="3328" width="9.140625" style="25"/>
    <col min="3329" max="3329" width="37.7109375" style="25" customWidth="1"/>
    <col min="3330" max="3330" width="9.140625" style="25"/>
    <col min="3331" max="3331" width="12.85546875" style="25" customWidth="1"/>
    <col min="3332" max="3333" width="0" style="25" hidden="1" customWidth="1"/>
    <col min="3334" max="3334" width="18.28515625" style="25" customWidth="1"/>
    <col min="3335" max="3335" width="64.85546875" style="25" customWidth="1"/>
    <col min="3336" max="3339" width="9.140625" style="25"/>
    <col min="3340" max="3340" width="14.85546875" style="25" customWidth="1"/>
    <col min="3341" max="3584" width="9.140625" style="25"/>
    <col min="3585" max="3585" width="37.7109375" style="25" customWidth="1"/>
    <col min="3586" max="3586" width="9.140625" style="25"/>
    <col min="3587" max="3587" width="12.85546875" style="25" customWidth="1"/>
    <col min="3588" max="3589" width="0" style="25" hidden="1" customWidth="1"/>
    <col min="3590" max="3590" width="18.28515625" style="25" customWidth="1"/>
    <col min="3591" max="3591" width="64.85546875" style="25" customWidth="1"/>
    <col min="3592" max="3595" width="9.140625" style="25"/>
    <col min="3596" max="3596" width="14.85546875" style="25" customWidth="1"/>
    <col min="3597" max="3840" width="9.140625" style="25"/>
    <col min="3841" max="3841" width="37.7109375" style="25" customWidth="1"/>
    <col min="3842" max="3842" width="9.140625" style="25"/>
    <col min="3843" max="3843" width="12.85546875" style="25" customWidth="1"/>
    <col min="3844" max="3845" width="0" style="25" hidden="1" customWidth="1"/>
    <col min="3846" max="3846" width="18.28515625" style="25" customWidth="1"/>
    <col min="3847" max="3847" width="64.85546875" style="25" customWidth="1"/>
    <col min="3848" max="3851" width="9.140625" style="25"/>
    <col min="3852" max="3852" width="14.85546875" style="25" customWidth="1"/>
    <col min="3853" max="4096" width="9.140625" style="25"/>
    <col min="4097" max="4097" width="37.7109375" style="25" customWidth="1"/>
    <col min="4098" max="4098" width="9.140625" style="25"/>
    <col min="4099" max="4099" width="12.85546875" style="25" customWidth="1"/>
    <col min="4100" max="4101" width="0" style="25" hidden="1" customWidth="1"/>
    <col min="4102" max="4102" width="18.28515625" style="25" customWidth="1"/>
    <col min="4103" max="4103" width="64.85546875" style="25" customWidth="1"/>
    <col min="4104" max="4107" width="9.140625" style="25"/>
    <col min="4108" max="4108" width="14.85546875" style="25" customWidth="1"/>
    <col min="4109" max="4352" width="9.140625" style="25"/>
    <col min="4353" max="4353" width="37.7109375" style="25" customWidth="1"/>
    <col min="4354" max="4354" width="9.140625" style="25"/>
    <col min="4355" max="4355" width="12.85546875" style="25" customWidth="1"/>
    <col min="4356" max="4357" width="0" style="25" hidden="1" customWidth="1"/>
    <col min="4358" max="4358" width="18.28515625" style="25" customWidth="1"/>
    <col min="4359" max="4359" width="64.85546875" style="25" customWidth="1"/>
    <col min="4360" max="4363" width="9.140625" style="25"/>
    <col min="4364" max="4364" width="14.85546875" style="25" customWidth="1"/>
    <col min="4365" max="4608" width="9.140625" style="25"/>
    <col min="4609" max="4609" width="37.7109375" style="25" customWidth="1"/>
    <col min="4610" max="4610" width="9.140625" style="25"/>
    <col min="4611" max="4611" width="12.85546875" style="25" customWidth="1"/>
    <col min="4612" max="4613" width="0" style="25" hidden="1" customWidth="1"/>
    <col min="4614" max="4614" width="18.28515625" style="25" customWidth="1"/>
    <col min="4615" max="4615" width="64.85546875" style="25" customWidth="1"/>
    <col min="4616" max="4619" width="9.140625" style="25"/>
    <col min="4620" max="4620" width="14.85546875" style="25" customWidth="1"/>
    <col min="4621" max="4864" width="9.140625" style="25"/>
    <col min="4865" max="4865" width="37.7109375" style="25" customWidth="1"/>
    <col min="4866" max="4866" width="9.140625" style="25"/>
    <col min="4867" max="4867" width="12.85546875" style="25" customWidth="1"/>
    <col min="4868" max="4869" width="0" style="25" hidden="1" customWidth="1"/>
    <col min="4870" max="4870" width="18.28515625" style="25" customWidth="1"/>
    <col min="4871" max="4871" width="64.85546875" style="25" customWidth="1"/>
    <col min="4872" max="4875" width="9.140625" style="25"/>
    <col min="4876" max="4876" width="14.85546875" style="25" customWidth="1"/>
    <col min="4877" max="5120" width="9.140625" style="25"/>
    <col min="5121" max="5121" width="37.7109375" style="25" customWidth="1"/>
    <col min="5122" max="5122" width="9.140625" style="25"/>
    <col min="5123" max="5123" width="12.85546875" style="25" customWidth="1"/>
    <col min="5124" max="5125" width="0" style="25" hidden="1" customWidth="1"/>
    <col min="5126" max="5126" width="18.28515625" style="25" customWidth="1"/>
    <col min="5127" max="5127" width="64.85546875" style="25" customWidth="1"/>
    <col min="5128" max="5131" width="9.140625" style="25"/>
    <col min="5132" max="5132" width="14.85546875" style="25" customWidth="1"/>
    <col min="5133" max="5376" width="9.140625" style="25"/>
    <col min="5377" max="5377" width="37.7109375" style="25" customWidth="1"/>
    <col min="5378" max="5378" width="9.140625" style="25"/>
    <col min="5379" max="5379" width="12.85546875" style="25" customWidth="1"/>
    <col min="5380" max="5381" width="0" style="25" hidden="1" customWidth="1"/>
    <col min="5382" max="5382" width="18.28515625" style="25" customWidth="1"/>
    <col min="5383" max="5383" width="64.85546875" style="25" customWidth="1"/>
    <col min="5384" max="5387" width="9.140625" style="25"/>
    <col min="5388" max="5388" width="14.85546875" style="25" customWidth="1"/>
    <col min="5389" max="5632" width="9.140625" style="25"/>
    <col min="5633" max="5633" width="37.7109375" style="25" customWidth="1"/>
    <col min="5634" max="5634" width="9.140625" style="25"/>
    <col min="5635" max="5635" width="12.85546875" style="25" customWidth="1"/>
    <col min="5636" max="5637" width="0" style="25" hidden="1" customWidth="1"/>
    <col min="5638" max="5638" width="18.28515625" style="25" customWidth="1"/>
    <col min="5639" max="5639" width="64.85546875" style="25" customWidth="1"/>
    <col min="5640" max="5643" width="9.140625" style="25"/>
    <col min="5644" max="5644" width="14.85546875" style="25" customWidth="1"/>
    <col min="5645" max="5888" width="9.140625" style="25"/>
    <col min="5889" max="5889" width="37.7109375" style="25" customWidth="1"/>
    <col min="5890" max="5890" width="9.140625" style="25"/>
    <col min="5891" max="5891" width="12.85546875" style="25" customWidth="1"/>
    <col min="5892" max="5893" width="0" style="25" hidden="1" customWidth="1"/>
    <col min="5894" max="5894" width="18.28515625" style="25" customWidth="1"/>
    <col min="5895" max="5895" width="64.85546875" style="25" customWidth="1"/>
    <col min="5896" max="5899" width="9.140625" style="25"/>
    <col min="5900" max="5900" width="14.85546875" style="25" customWidth="1"/>
    <col min="5901" max="6144" width="9.140625" style="25"/>
    <col min="6145" max="6145" width="37.7109375" style="25" customWidth="1"/>
    <col min="6146" max="6146" width="9.140625" style="25"/>
    <col min="6147" max="6147" width="12.85546875" style="25" customWidth="1"/>
    <col min="6148" max="6149" width="0" style="25" hidden="1" customWidth="1"/>
    <col min="6150" max="6150" width="18.28515625" style="25" customWidth="1"/>
    <col min="6151" max="6151" width="64.85546875" style="25" customWidth="1"/>
    <col min="6152" max="6155" width="9.140625" style="25"/>
    <col min="6156" max="6156" width="14.85546875" style="25" customWidth="1"/>
    <col min="6157" max="6400" width="9.140625" style="25"/>
    <col min="6401" max="6401" width="37.7109375" style="25" customWidth="1"/>
    <col min="6402" max="6402" width="9.140625" style="25"/>
    <col min="6403" max="6403" width="12.85546875" style="25" customWidth="1"/>
    <col min="6404" max="6405" width="0" style="25" hidden="1" customWidth="1"/>
    <col min="6406" max="6406" width="18.28515625" style="25" customWidth="1"/>
    <col min="6407" max="6407" width="64.85546875" style="25" customWidth="1"/>
    <col min="6408" max="6411" width="9.140625" style="25"/>
    <col min="6412" max="6412" width="14.85546875" style="25" customWidth="1"/>
    <col min="6413" max="6656" width="9.140625" style="25"/>
    <col min="6657" max="6657" width="37.7109375" style="25" customWidth="1"/>
    <col min="6658" max="6658" width="9.140625" style="25"/>
    <col min="6659" max="6659" width="12.85546875" style="25" customWidth="1"/>
    <col min="6660" max="6661" width="0" style="25" hidden="1" customWidth="1"/>
    <col min="6662" max="6662" width="18.28515625" style="25" customWidth="1"/>
    <col min="6663" max="6663" width="64.85546875" style="25" customWidth="1"/>
    <col min="6664" max="6667" width="9.140625" style="25"/>
    <col min="6668" max="6668" width="14.85546875" style="25" customWidth="1"/>
    <col min="6669" max="6912" width="9.140625" style="25"/>
    <col min="6913" max="6913" width="37.7109375" style="25" customWidth="1"/>
    <col min="6914" max="6914" width="9.140625" style="25"/>
    <col min="6915" max="6915" width="12.85546875" style="25" customWidth="1"/>
    <col min="6916" max="6917" width="0" style="25" hidden="1" customWidth="1"/>
    <col min="6918" max="6918" width="18.28515625" style="25" customWidth="1"/>
    <col min="6919" max="6919" width="64.85546875" style="25" customWidth="1"/>
    <col min="6920" max="6923" width="9.140625" style="25"/>
    <col min="6924" max="6924" width="14.85546875" style="25" customWidth="1"/>
    <col min="6925" max="7168" width="9.140625" style="25"/>
    <col min="7169" max="7169" width="37.7109375" style="25" customWidth="1"/>
    <col min="7170" max="7170" width="9.140625" style="25"/>
    <col min="7171" max="7171" width="12.85546875" style="25" customWidth="1"/>
    <col min="7172" max="7173" width="0" style="25" hidden="1" customWidth="1"/>
    <col min="7174" max="7174" width="18.28515625" style="25" customWidth="1"/>
    <col min="7175" max="7175" width="64.85546875" style="25" customWidth="1"/>
    <col min="7176" max="7179" width="9.140625" style="25"/>
    <col min="7180" max="7180" width="14.85546875" style="25" customWidth="1"/>
    <col min="7181" max="7424" width="9.140625" style="25"/>
    <col min="7425" max="7425" width="37.7109375" style="25" customWidth="1"/>
    <col min="7426" max="7426" width="9.140625" style="25"/>
    <col min="7427" max="7427" width="12.85546875" style="25" customWidth="1"/>
    <col min="7428" max="7429" width="0" style="25" hidden="1" customWidth="1"/>
    <col min="7430" max="7430" width="18.28515625" style="25" customWidth="1"/>
    <col min="7431" max="7431" width="64.85546875" style="25" customWidth="1"/>
    <col min="7432" max="7435" width="9.140625" style="25"/>
    <col min="7436" max="7436" width="14.85546875" style="25" customWidth="1"/>
    <col min="7437" max="7680" width="9.140625" style="25"/>
    <col min="7681" max="7681" width="37.7109375" style="25" customWidth="1"/>
    <col min="7682" max="7682" width="9.140625" style="25"/>
    <col min="7683" max="7683" width="12.85546875" style="25" customWidth="1"/>
    <col min="7684" max="7685" width="0" style="25" hidden="1" customWidth="1"/>
    <col min="7686" max="7686" width="18.28515625" style="25" customWidth="1"/>
    <col min="7687" max="7687" width="64.85546875" style="25" customWidth="1"/>
    <col min="7688" max="7691" width="9.140625" style="25"/>
    <col min="7692" max="7692" width="14.85546875" style="25" customWidth="1"/>
    <col min="7693" max="7936" width="9.140625" style="25"/>
    <col min="7937" max="7937" width="37.7109375" style="25" customWidth="1"/>
    <col min="7938" max="7938" width="9.140625" style="25"/>
    <col min="7939" max="7939" width="12.85546875" style="25" customWidth="1"/>
    <col min="7940" max="7941" width="0" style="25" hidden="1" customWidth="1"/>
    <col min="7942" max="7942" width="18.28515625" style="25" customWidth="1"/>
    <col min="7943" max="7943" width="64.85546875" style="25" customWidth="1"/>
    <col min="7944" max="7947" width="9.140625" style="25"/>
    <col min="7948" max="7948" width="14.85546875" style="25" customWidth="1"/>
    <col min="7949" max="8192" width="9.140625" style="25"/>
    <col min="8193" max="8193" width="37.7109375" style="25" customWidth="1"/>
    <col min="8194" max="8194" width="9.140625" style="25"/>
    <col min="8195" max="8195" width="12.85546875" style="25" customWidth="1"/>
    <col min="8196" max="8197" width="0" style="25" hidden="1" customWidth="1"/>
    <col min="8198" max="8198" width="18.28515625" style="25" customWidth="1"/>
    <col min="8199" max="8199" width="64.85546875" style="25" customWidth="1"/>
    <col min="8200" max="8203" width="9.140625" style="25"/>
    <col min="8204" max="8204" width="14.85546875" style="25" customWidth="1"/>
    <col min="8205" max="8448" width="9.140625" style="25"/>
    <col min="8449" max="8449" width="37.7109375" style="25" customWidth="1"/>
    <col min="8450" max="8450" width="9.140625" style="25"/>
    <col min="8451" max="8451" width="12.85546875" style="25" customWidth="1"/>
    <col min="8452" max="8453" width="0" style="25" hidden="1" customWidth="1"/>
    <col min="8454" max="8454" width="18.28515625" style="25" customWidth="1"/>
    <col min="8455" max="8455" width="64.85546875" style="25" customWidth="1"/>
    <col min="8456" max="8459" width="9.140625" style="25"/>
    <col min="8460" max="8460" width="14.85546875" style="25" customWidth="1"/>
    <col min="8461" max="8704" width="9.140625" style="25"/>
    <col min="8705" max="8705" width="37.7109375" style="25" customWidth="1"/>
    <col min="8706" max="8706" width="9.140625" style="25"/>
    <col min="8707" max="8707" width="12.85546875" style="25" customWidth="1"/>
    <col min="8708" max="8709" width="0" style="25" hidden="1" customWidth="1"/>
    <col min="8710" max="8710" width="18.28515625" style="25" customWidth="1"/>
    <col min="8711" max="8711" width="64.85546875" style="25" customWidth="1"/>
    <col min="8712" max="8715" width="9.140625" style="25"/>
    <col min="8716" max="8716" width="14.85546875" style="25" customWidth="1"/>
    <col min="8717" max="8960" width="9.140625" style="25"/>
    <col min="8961" max="8961" width="37.7109375" style="25" customWidth="1"/>
    <col min="8962" max="8962" width="9.140625" style="25"/>
    <col min="8963" max="8963" width="12.85546875" style="25" customWidth="1"/>
    <col min="8964" max="8965" width="0" style="25" hidden="1" customWidth="1"/>
    <col min="8966" max="8966" width="18.28515625" style="25" customWidth="1"/>
    <col min="8967" max="8967" width="64.85546875" style="25" customWidth="1"/>
    <col min="8968" max="8971" width="9.140625" style="25"/>
    <col min="8972" max="8972" width="14.85546875" style="25" customWidth="1"/>
    <col min="8973" max="9216" width="9.140625" style="25"/>
    <col min="9217" max="9217" width="37.7109375" style="25" customWidth="1"/>
    <col min="9218" max="9218" width="9.140625" style="25"/>
    <col min="9219" max="9219" width="12.85546875" style="25" customWidth="1"/>
    <col min="9220" max="9221" width="0" style="25" hidden="1" customWidth="1"/>
    <col min="9222" max="9222" width="18.28515625" style="25" customWidth="1"/>
    <col min="9223" max="9223" width="64.85546875" style="25" customWidth="1"/>
    <col min="9224" max="9227" width="9.140625" style="25"/>
    <col min="9228" max="9228" width="14.85546875" style="25" customWidth="1"/>
    <col min="9229" max="9472" width="9.140625" style="25"/>
    <col min="9473" max="9473" width="37.7109375" style="25" customWidth="1"/>
    <col min="9474" max="9474" width="9.140625" style="25"/>
    <col min="9475" max="9475" width="12.85546875" style="25" customWidth="1"/>
    <col min="9476" max="9477" width="0" style="25" hidden="1" customWidth="1"/>
    <col min="9478" max="9478" width="18.28515625" style="25" customWidth="1"/>
    <col min="9479" max="9479" width="64.85546875" style="25" customWidth="1"/>
    <col min="9480" max="9483" width="9.140625" style="25"/>
    <col min="9484" max="9484" width="14.85546875" style="25" customWidth="1"/>
    <col min="9485" max="9728" width="9.140625" style="25"/>
    <col min="9729" max="9729" width="37.7109375" style="25" customWidth="1"/>
    <col min="9730" max="9730" width="9.140625" style="25"/>
    <col min="9731" max="9731" width="12.85546875" style="25" customWidth="1"/>
    <col min="9732" max="9733" width="0" style="25" hidden="1" customWidth="1"/>
    <col min="9734" max="9734" width="18.28515625" style="25" customWidth="1"/>
    <col min="9735" max="9735" width="64.85546875" style="25" customWidth="1"/>
    <col min="9736" max="9739" width="9.140625" style="25"/>
    <col min="9740" max="9740" width="14.85546875" style="25" customWidth="1"/>
    <col min="9741" max="9984" width="9.140625" style="25"/>
    <col min="9985" max="9985" width="37.7109375" style="25" customWidth="1"/>
    <col min="9986" max="9986" width="9.140625" style="25"/>
    <col min="9987" max="9987" width="12.85546875" style="25" customWidth="1"/>
    <col min="9988" max="9989" width="0" style="25" hidden="1" customWidth="1"/>
    <col min="9990" max="9990" width="18.28515625" style="25" customWidth="1"/>
    <col min="9991" max="9991" width="64.85546875" style="25" customWidth="1"/>
    <col min="9992" max="9995" width="9.140625" style="25"/>
    <col min="9996" max="9996" width="14.85546875" style="25" customWidth="1"/>
    <col min="9997" max="10240" width="9.140625" style="25"/>
    <col min="10241" max="10241" width="37.7109375" style="25" customWidth="1"/>
    <col min="10242" max="10242" width="9.140625" style="25"/>
    <col min="10243" max="10243" width="12.85546875" style="25" customWidth="1"/>
    <col min="10244" max="10245" width="0" style="25" hidden="1" customWidth="1"/>
    <col min="10246" max="10246" width="18.28515625" style="25" customWidth="1"/>
    <col min="10247" max="10247" width="64.85546875" style="25" customWidth="1"/>
    <col min="10248" max="10251" width="9.140625" style="25"/>
    <col min="10252" max="10252" width="14.85546875" style="25" customWidth="1"/>
    <col min="10253" max="10496" width="9.140625" style="25"/>
    <col min="10497" max="10497" width="37.7109375" style="25" customWidth="1"/>
    <col min="10498" max="10498" width="9.140625" style="25"/>
    <col min="10499" max="10499" width="12.85546875" style="25" customWidth="1"/>
    <col min="10500" max="10501" width="0" style="25" hidden="1" customWidth="1"/>
    <col min="10502" max="10502" width="18.28515625" style="25" customWidth="1"/>
    <col min="10503" max="10503" width="64.85546875" style="25" customWidth="1"/>
    <col min="10504" max="10507" width="9.140625" style="25"/>
    <col min="10508" max="10508" width="14.85546875" style="25" customWidth="1"/>
    <col min="10509" max="10752" width="9.140625" style="25"/>
    <col min="10753" max="10753" width="37.7109375" style="25" customWidth="1"/>
    <col min="10754" max="10754" width="9.140625" style="25"/>
    <col min="10755" max="10755" width="12.85546875" style="25" customWidth="1"/>
    <col min="10756" max="10757" width="0" style="25" hidden="1" customWidth="1"/>
    <col min="10758" max="10758" width="18.28515625" style="25" customWidth="1"/>
    <col min="10759" max="10759" width="64.85546875" style="25" customWidth="1"/>
    <col min="10760" max="10763" width="9.140625" style="25"/>
    <col min="10764" max="10764" width="14.85546875" style="25" customWidth="1"/>
    <col min="10765" max="11008" width="9.140625" style="25"/>
    <col min="11009" max="11009" width="37.7109375" style="25" customWidth="1"/>
    <col min="11010" max="11010" width="9.140625" style="25"/>
    <col min="11011" max="11011" width="12.85546875" style="25" customWidth="1"/>
    <col min="11012" max="11013" width="0" style="25" hidden="1" customWidth="1"/>
    <col min="11014" max="11014" width="18.28515625" style="25" customWidth="1"/>
    <col min="11015" max="11015" width="64.85546875" style="25" customWidth="1"/>
    <col min="11016" max="11019" width="9.140625" style="25"/>
    <col min="11020" max="11020" width="14.85546875" style="25" customWidth="1"/>
    <col min="11021" max="11264" width="9.140625" style="25"/>
    <col min="11265" max="11265" width="37.7109375" style="25" customWidth="1"/>
    <col min="11266" max="11266" width="9.140625" style="25"/>
    <col min="11267" max="11267" width="12.85546875" style="25" customWidth="1"/>
    <col min="11268" max="11269" width="0" style="25" hidden="1" customWidth="1"/>
    <col min="11270" max="11270" width="18.28515625" style="25" customWidth="1"/>
    <col min="11271" max="11271" width="64.85546875" style="25" customWidth="1"/>
    <col min="11272" max="11275" width="9.140625" style="25"/>
    <col min="11276" max="11276" width="14.85546875" style="25" customWidth="1"/>
    <col min="11277" max="11520" width="9.140625" style="25"/>
    <col min="11521" max="11521" width="37.7109375" style="25" customWidth="1"/>
    <col min="11522" max="11522" width="9.140625" style="25"/>
    <col min="11523" max="11523" width="12.85546875" style="25" customWidth="1"/>
    <col min="11524" max="11525" width="0" style="25" hidden="1" customWidth="1"/>
    <col min="11526" max="11526" width="18.28515625" style="25" customWidth="1"/>
    <col min="11527" max="11527" width="64.85546875" style="25" customWidth="1"/>
    <col min="11528" max="11531" width="9.140625" style="25"/>
    <col min="11532" max="11532" width="14.85546875" style="25" customWidth="1"/>
    <col min="11533" max="11776" width="9.140625" style="25"/>
    <col min="11777" max="11777" width="37.7109375" style="25" customWidth="1"/>
    <col min="11778" max="11778" width="9.140625" style="25"/>
    <col min="11779" max="11779" width="12.85546875" style="25" customWidth="1"/>
    <col min="11780" max="11781" width="0" style="25" hidden="1" customWidth="1"/>
    <col min="11782" max="11782" width="18.28515625" style="25" customWidth="1"/>
    <col min="11783" max="11783" width="64.85546875" style="25" customWidth="1"/>
    <col min="11784" max="11787" width="9.140625" style="25"/>
    <col min="11788" max="11788" width="14.85546875" style="25" customWidth="1"/>
    <col min="11789" max="12032" width="9.140625" style="25"/>
    <col min="12033" max="12033" width="37.7109375" style="25" customWidth="1"/>
    <col min="12034" max="12034" width="9.140625" style="25"/>
    <col min="12035" max="12035" width="12.85546875" style="25" customWidth="1"/>
    <col min="12036" max="12037" width="0" style="25" hidden="1" customWidth="1"/>
    <col min="12038" max="12038" width="18.28515625" style="25" customWidth="1"/>
    <col min="12039" max="12039" width="64.85546875" style="25" customWidth="1"/>
    <col min="12040" max="12043" width="9.140625" style="25"/>
    <col min="12044" max="12044" width="14.85546875" style="25" customWidth="1"/>
    <col min="12045" max="12288" width="9.140625" style="25"/>
    <col min="12289" max="12289" width="37.7109375" style="25" customWidth="1"/>
    <col min="12290" max="12290" width="9.140625" style="25"/>
    <col min="12291" max="12291" width="12.85546875" style="25" customWidth="1"/>
    <col min="12292" max="12293" width="0" style="25" hidden="1" customWidth="1"/>
    <col min="12294" max="12294" width="18.28515625" style="25" customWidth="1"/>
    <col min="12295" max="12295" width="64.85546875" style="25" customWidth="1"/>
    <col min="12296" max="12299" width="9.140625" style="25"/>
    <col min="12300" max="12300" width="14.85546875" style="25" customWidth="1"/>
    <col min="12301" max="12544" width="9.140625" style="25"/>
    <col min="12545" max="12545" width="37.7109375" style="25" customWidth="1"/>
    <col min="12546" max="12546" width="9.140625" style="25"/>
    <col min="12547" max="12547" width="12.85546875" style="25" customWidth="1"/>
    <col min="12548" max="12549" width="0" style="25" hidden="1" customWidth="1"/>
    <col min="12550" max="12550" width="18.28515625" style="25" customWidth="1"/>
    <col min="12551" max="12551" width="64.85546875" style="25" customWidth="1"/>
    <col min="12552" max="12555" width="9.140625" style="25"/>
    <col min="12556" max="12556" width="14.85546875" style="25" customWidth="1"/>
    <col min="12557" max="12800" width="9.140625" style="25"/>
    <col min="12801" max="12801" width="37.7109375" style="25" customWidth="1"/>
    <col min="12802" max="12802" width="9.140625" style="25"/>
    <col min="12803" max="12803" width="12.85546875" style="25" customWidth="1"/>
    <col min="12804" max="12805" width="0" style="25" hidden="1" customWidth="1"/>
    <col min="12806" max="12806" width="18.28515625" style="25" customWidth="1"/>
    <col min="12807" max="12807" width="64.85546875" style="25" customWidth="1"/>
    <col min="12808" max="12811" width="9.140625" style="25"/>
    <col min="12812" max="12812" width="14.85546875" style="25" customWidth="1"/>
    <col min="12813" max="13056" width="9.140625" style="25"/>
    <col min="13057" max="13057" width="37.7109375" style="25" customWidth="1"/>
    <col min="13058" max="13058" width="9.140625" style="25"/>
    <col min="13059" max="13059" width="12.85546875" style="25" customWidth="1"/>
    <col min="13060" max="13061" width="0" style="25" hidden="1" customWidth="1"/>
    <col min="13062" max="13062" width="18.28515625" style="25" customWidth="1"/>
    <col min="13063" max="13063" width="64.85546875" style="25" customWidth="1"/>
    <col min="13064" max="13067" width="9.140625" style="25"/>
    <col min="13068" max="13068" width="14.85546875" style="25" customWidth="1"/>
    <col min="13069" max="13312" width="9.140625" style="25"/>
    <col min="13313" max="13313" width="37.7109375" style="25" customWidth="1"/>
    <col min="13314" max="13314" width="9.140625" style="25"/>
    <col min="13315" max="13315" width="12.85546875" style="25" customWidth="1"/>
    <col min="13316" max="13317" width="0" style="25" hidden="1" customWidth="1"/>
    <col min="13318" max="13318" width="18.28515625" style="25" customWidth="1"/>
    <col min="13319" max="13319" width="64.85546875" style="25" customWidth="1"/>
    <col min="13320" max="13323" width="9.140625" style="25"/>
    <col min="13324" max="13324" width="14.85546875" style="25" customWidth="1"/>
    <col min="13325" max="13568" width="9.140625" style="25"/>
    <col min="13569" max="13569" width="37.7109375" style="25" customWidth="1"/>
    <col min="13570" max="13570" width="9.140625" style="25"/>
    <col min="13571" max="13571" width="12.85546875" style="25" customWidth="1"/>
    <col min="13572" max="13573" width="0" style="25" hidden="1" customWidth="1"/>
    <col min="13574" max="13574" width="18.28515625" style="25" customWidth="1"/>
    <col min="13575" max="13575" width="64.85546875" style="25" customWidth="1"/>
    <col min="13576" max="13579" width="9.140625" style="25"/>
    <col min="13580" max="13580" width="14.85546875" style="25" customWidth="1"/>
    <col min="13581" max="13824" width="9.140625" style="25"/>
    <col min="13825" max="13825" width="37.7109375" style="25" customWidth="1"/>
    <col min="13826" max="13826" width="9.140625" style="25"/>
    <col min="13827" max="13827" width="12.85546875" style="25" customWidth="1"/>
    <col min="13828" max="13829" width="0" style="25" hidden="1" customWidth="1"/>
    <col min="13830" max="13830" width="18.28515625" style="25" customWidth="1"/>
    <col min="13831" max="13831" width="64.85546875" style="25" customWidth="1"/>
    <col min="13832" max="13835" width="9.140625" style="25"/>
    <col min="13836" max="13836" width="14.85546875" style="25" customWidth="1"/>
    <col min="13837" max="14080" width="9.140625" style="25"/>
    <col min="14081" max="14081" width="37.7109375" style="25" customWidth="1"/>
    <col min="14082" max="14082" width="9.140625" style="25"/>
    <col min="14083" max="14083" width="12.85546875" style="25" customWidth="1"/>
    <col min="14084" max="14085" width="0" style="25" hidden="1" customWidth="1"/>
    <col min="14086" max="14086" width="18.28515625" style="25" customWidth="1"/>
    <col min="14087" max="14087" width="64.85546875" style="25" customWidth="1"/>
    <col min="14088" max="14091" width="9.140625" style="25"/>
    <col min="14092" max="14092" width="14.85546875" style="25" customWidth="1"/>
    <col min="14093" max="14336" width="9.140625" style="25"/>
    <col min="14337" max="14337" width="37.7109375" style="25" customWidth="1"/>
    <col min="14338" max="14338" width="9.140625" style="25"/>
    <col min="14339" max="14339" width="12.85546875" style="25" customWidth="1"/>
    <col min="14340" max="14341" width="0" style="25" hidden="1" customWidth="1"/>
    <col min="14342" max="14342" width="18.28515625" style="25" customWidth="1"/>
    <col min="14343" max="14343" width="64.85546875" style="25" customWidth="1"/>
    <col min="14344" max="14347" width="9.140625" style="25"/>
    <col min="14348" max="14348" width="14.85546875" style="25" customWidth="1"/>
    <col min="14349" max="14592" width="9.140625" style="25"/>
    <col min="14593" max="14593" width="37.7109375" style="25" customWidth="1"/>
    <col min="14594" max="14594" width="9.140625" style="25"/>
    <col min="14595" max="14595" width="12.85546875" style="25" customWidth="1"/>
    <col min="14596" max="14597" width="0" style="25" hidden="1" customWidth="1"/>
    <col min="14598" max="14598" width="18.28515625" style="25" customWidth="1"/>
    <col min="14599" max="14599" width="64.85546875" style="25" customWidth="1"/>
    <col min="14600" max="14603" width="9.140625" style="25"/>
    <col min="14604" max="14604" width="14.85546875" style="25" customWidth="1"/>
    <col min="14605" max="14848" width="9.140625" style="25"/>
    <col min="14849" max="14849" width="37.7109375" style="25" customWidth="1"/>
    <col min="14850" max="14850" width="9.140625" style="25"/>
    <col min="14851" max="14851" width="12.85546875" style="25" customWidth="1"/>
    <col min="14852" max="14853" width="0" style="25" hidden="1" customWidth="1"/>
    <col min="14854" max="14854" width="18.28515625" style="25" customWidth="1"/>
    <col min="14855" max="14855" width="64.85546875" style="25" customWidth="1"/>
    <col min="14856" max="14859" width="9.140625" style="25"/>
    <col min="14860" max="14860" width="14.85546875" style="25" customWidth="1"/>
    <col min="14861" max="15104" width="9.140625" style="25"/>
    <col min="15105" max="15105" width="37.7109375" style="25" customWidth="1"/>
    <col min="15106" max="15106" width="9.140625" style="25"/>
    <col min="15107" max="15107" width="12.85546875" style="25" customWidth="1"/>
    <col min="15108" max="15109" width="0" style="25" hidden="1" customWidth="1"/>
    <col min="15110" max="15110" width="18.28515625" style="25" customWidth="1"/>
    <col min="15111" max="15111" width="64.85546875" style="25" customWidth="1"/>
    <col min="15112" max="15115" width="9.140625" style="25"/>
    <col min="15116" max="15116" width="14.85546875" style="25" customWidth="1"/>
    <col min="15117" max="15360" width="9.140625" style="25"/>
    <col min="15361" max="15361" width="37.7109375" style="25" customWidth="1"/>
    <col min="15362" max="15362" width="9.140625" style="25"/>
    <col min="15363" max="15363" width="12.85546875" style="25" customWidth="1"/>
    <col min="15364" max="15365" width="0" style="25" hidden="1" customWidth="1"/>
    <col min="15366" max="15366" width="18.28515625" style="25" customWidth="1"/>
    <col min="15367" max="15367" width="64.85546875" style="25" customWidth="1"/>
    <col min="15368" max="15371" width="9.140625" style="25"/>
    <col min="15372" max="15372" width="14.85546875" style="25" customWidth="1"/>
    <col min="15373" max="15616" width="9.140625" style="25"/>
    <col min="15617" max="15617" width="37.7109375" style="25" customWidth="1"/>
    <col min="15618" max="15618" width="9.140625" style="25"/>
    <col min="15619" max="15619" width="12.85546875" style="25" customWidth="1"/>
    <col min="15620" max="15621" width="0" style="25" hidden="1" customWidth="1"/>
    <col min="15622" max="15622" width="18.28515625" style="25" customWidth="1"/>
    <col min="15623" max="15623" width="64.85546875" style="25" customWidth="1"/>
    <col min="15624" max="15627" width="9.140625" style="25"/>
    <col min="15628" max="15628" width="14.85546875" style="25" customWidth="1"/>
    <col min="15629" max="15872" width="9.140625" style="25"/>
    <col min="15873" max="15873" width="37.7109375" style="25" customWidth="1"/>
    <col min="15874" max="15874" width="9.140625" style="25"/>
    <col min="15875" max="15875" width="12.85546875" style="25" customWidth="1"/>
    <col min="15876" max="15877" width="0" style="25" hidden="1" customWidth="1"/>
    <col min="15878" max="15878" width="18.28515625" style="25" customWidth="1"/>
    <col min="15879" max="15879" width="64.85546875" style="25" customWidth="1"/>
    <col min="15880" max="15883" width="9.140625" style="25"/>
    <col min="15884" max="15884" width="14.85546875" style="25" customWidth="1"/>
    <col min="15885" max="16128" width="9.140625" style="25"/>
    <col min="16129" max="16129" width="37.7109375" style="25" customWidth="1"/>
    <col min="16130" max="16130" width="9.140625" style="25"/>
    <col min="16131" max="16131" width="12.85546875" style="25" customWidth="1"/>
    <col min="16132" max="16133" width="0" style="25" hidden="1" customWidth="1"/>
    <col min="16134" max="16134" width="18.28515625" style="25" customWidth="1"/>
    <col min="16135" max="16135" width="64.85546875" style="25" customWidth="1"/>
    <col min="16136" max="16139" width="9.140625" style="25"/>
    <col min="16140" max="16140" width="14.85546875" style="25" customWidth="1"/>
    <col min="16141" max="16384" width="9.140625" style="25"/>
  </cols>
  <sheetData>
    <row r="1" spans="1:48" x14ac:dyDescent="0.25">
      <c r="P1" s="153" t="s">
        <v>67</v>
      </c>
    </row>
    <row r="2" spans="1:48" x14ac:dyDescent="0.25">
      <c r="P2" s="23" t="s">
        <v>9</v>
      </c>
    </row>
    <row r="3" spans="1:48" x14ac:dyDescent="0.25">
      <c r="P3" s="23" t="s">
        <v>490</v>
      </c>
    </row>
    <row r="4" spans="1:48" x14ac:dyDescent="0.25">
      <c r="O4" s="23"/>
    </row>
    <row r="5" spans="1:48" x14ac:dyDescent="0.25">
      <c r="A5" s="191" t="str">
        <f ca="1">'1. паспорт местоположение'!A5:C5</f>
        <v>Год раскрытия информации: 2023 год</v>
      </c>
      <c r="B5" s="191"/>
      <c r="C5" s="191"/>
      <c r="D5" s="191"/>
      <c r="E5" s="191"/>
      <c r="F5" s="191"/>
      <c r="G5" s="191"/>
      <c r="H5" s="191"/>
      <c r="I5" s="191"/>
      <c r="J5" s="191"/>
      <c r="K5" s="191"/>
      <c r="L5" s="191"/>
      <c r="M5" s="191"/>
      <c r="N5" s="191"/>
      <c r="O5" s="191"/>
      <c r="P5" s="191"/>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row>
    <row r="6" spans="1:48" x14ac:dyDescent="0.25">
      <c r="O6" s="23"/>
    </row>
    <row r="7" spans="1:48" x14ac:dyDescent="0.25">
      <c r="A7" s="196" t="s">
        <v>8</v>
      </c>
      <c r="B7" s="196"/>
      <c r="C7" s="196"/>
      <c r="D7" s="196"/>
      <c r="E7" s="196"/>
      <c r="F7" s="196"/>
      <c r="G7" s="196"/>
      <c r="H7" s="196"/>
      <c r="I7" s="196"/>
      <c r="J7" s="196"/>
      <c r="K7" s="196"/>
      <c r="L7" s="196"/>
      <c r="M7" s="196"/>
      <c r="N7" s="196"/>
      <c r="O7" s="196"/>
      <c r="P7" s="196"/>
    </row>
    <row r="8" spans="1:48" x14ac:dyDescent="0.25">
      <c r="A8" s="196"/>
      <c r="B8" s="196"/>
      <c r="C8" s="196"/>
      <c r="D8" s="196"/>
      <c r="E8" s="196"/>
      <c r="F8" s="196"/>
      <c r="G8" s="196"/>
      <c r="H8" s="196"/>
      <c r="I8" s="196"/>
      <c r="J8" s="196"/>
      <c r="K8" s="196"/>
      <c r="L8" s="196"/>
      <c r="M8" s="196"/>
      <c r="N8" s="196"/>
      <c r="O8" s="196"/>
      <c r="P8" s="196"/>
    </row>
    <row r="9" spans="1:48" x14ac:dyDescent="0.25">
      <c r="A9" s="297" t="s">
        <v>506</v>
      </c>
      <c r="B9" s="297"/>
      <c r="C9" s="297"/>
      <c r="D9" s="297"/>
      <c r="E9" s="297"/>
      <c r="F9" s="297"/>
      <c r="G9" s="297"/>
      <c r="H9" s="297"/>
      <c r="I9" s="297"/>
      <c r="J9" s="297"/>
      <c r="K9" s="297"/>
      <c r="L9" s="297"/>
      <c r="M9" s="297"/>
      <c r="N9" s="297"/>
      <c r="O9" s="297"/>
      <c r="P9" s="297"/>
    </row>
    <row r="10" spans="1:48" x14ac:dyDescent="0.25">
      <c r="A10" s="192" t="s">
        <v>7</v>
      </c>
      <c r="B10" s="192"/>
      <c r="C10" s="192"/>
      <c r="D10" s="192"/>
      <c r="E10" s="192"/>
      <c r="F10" s="192"/>
      <c r="G10" s="192"/>
      <c r="H10" s="192"/>
      <c r="I10" s="192"/>
      <c r="J10" s="192"/>
      <c r="K10" s="192"/>
      <c r="L10" s="192"/>
      <c r="M10" s="192"/>
      <c r="N10" s="192"/>
      <c r="O10" s="192"/>
      <c r="P10" s="192"/>
    </row>
    <row r="11" spans="1:48" x14ac:dyDescent="0.25">
      <c r="A11" s="196"/>
      <c r="B11" s="196"/>
      <c r="C11" s="196"/>
      <c r="D11" s="196"/>
      <c r="E11" s="196"/>
      <c r="F11" s="196"/>
      <c r="G11" s="196"/>
      <c r="H11" s="196"/>
      <c r="I11" s="196"/>
      <c r="J11" s="196"/>
      <c r="K11" s="196"/>
      <c r="L11" s="196"/>
      <c r="M11" s="196"/>
      <c r="N11" s="196"/>
      <c r="O11" s="196"/>
      <c r="P11" s="196"/>
    </row>
    <row r="12" spans="1:48" x14ac:dyDescent="0.25">
      <c r="A12" s="196" t="str">
        <f>'1. паспорт местоположение'!A12:C12</f>
        <v>I_ОЭК_50_53</v>
      </c>
      <c r="B12" s="297"/>
      <c r="C12" s="297"/>
      <c r="D12" s="297"/>
      <c r="E12" s="297"/>
      <c r="F12" s="297"/>
      <c r="G12" s="297"/>
      <c r="H12" s="297"/>
      <c r="I12" s="297"/>
      <c r="J12" s="297"/>
      <c r="K12" s="297"/>
      <c r="L12" s="297"/>
      <c r="M12" s="297"/>
      <c r="N12" s="297"/>
      <c r="O12" s="297"/>
      <c r="P12" s="297"/>
    </row>
    <row r="13" spans="1:48" x14ac:dyDescent="0.25">
      <c r="A13" s="192" t="s">
        <v>6</v>
      </c>
      <c r="B13" s="192"/>
      <c r="C13" s="192"/>
      <c r="D13" s="192"/>
      <c r="E13" s="192"/>
      <c r="F13" s="192"/>
      <c r="G13" s="192"/>
      <c r="H13" s="192"/>
      <c r="I13" s="192"/>
      <c r="J13" s="192"/>
      <c r="K13" s="192"/>
      <c r="L13" s="192"/>
      <c r="M13" s="192"/>
      <c r="N13" s="192"/>
      <c r="O13" s="192"/>
      <c r="P13" s="192"/>
    </row>
    <row r="14" spans="1:48" x14ac:dyDescent="0.25">
      <c r="A14" s="192"/>
      <c r="B14" s="192"/>
      <c r="C14" s="192"/>
      <c r="D14" s="192"/>
      <c r="E14" s="192"/>
      <c r="F14" s="192"/>
      <c r="G14" s="192"/>
      <c r="H14" s="192"/>
      <c r="I14" s="192"/>
      <c r="J14" s="192"/>
      <c r="K14" s="192"/>
      <c r="L14" s="192"/>
      <c r="M14" s="192"/>
      <c r="N14" s="192"/>
      <c r="O14" s="192"/>
      <c r="P14" s="192"/>
    </row>
    <row r="15" spans="1:48" x14ac:dyDescent="0.25">
      <c r="A15" s="196" t="str">
        <f>'1. паспорт местоположение'!A15:C15</f>
        <v xml:space="preserve">Реконструкция КТП и трансформатора 100 кВА 10/0,4 кВ в ТП-492а в СНТ "Дорстроевец" </v>
      </c>
      <c r="B15" s="297"/>
      <c r="C15" s="297"/>
      <c r="D15" s="297"/>
      <c r="E15" s="297"/>
      <c r="F15" s="297"/>
      <c r="G15" s="297"/>
      <c r="H15" s="297"/>
      <c r="I15" s="297"/>
      <c r="J15" s="297"/>
      <c r="K15" s="297"/>
      <c r="L15" s="297"/>
      <c r="M15" s="297"/>
      <c r="N15" s="297"/>
      <c r="O15" s="297"/>
      <c r="P15" s="297"/>
    </row>
    <row r="16" spans="1:48" x14ac:dyDescent="0.25">
      <c r="A16" s="192" t="s">
        <v>5</v>
      </c>
      <c r="B16" s="192"/>
      <c r="C16" s="192"/>
      <c r="D16" s="192"/>
      <c r="E16" s="192"/>
      <c r="F16" s="192"/>
      <c r="G16" s="192"/>
      <c r="H16" s="192"/>
      <c r="I16" s="192"/>
      <c r="J16" s="192"/>
      <c r="K16" s="192"/>
      <c r="L16" s="192"/>
      <c r="M16" s="192"/>
      <c r="N16" s="192"/>
      <c r="O16" s="192"/>
      <c r="P16" s="192"/>
    </row>
    <row r="17" spans="1:16" ht="15.75" customHeight="1" x14ac:dyDescent="0.25">
      <c r="P17" s="148"/>
    </row>
    <row r="18" spans="1:16" x14ac:dyDescent="0.25">
      <c r="O18" s="23"/>
    </row>
    <row r="19" spans="1:16" ht="68.25" customHeight="1" x14ac:dyDescent="0.25">
      <c r="A19" s="296" t="s">
        <v>451</v>
      </c>
      <c r="B19" s="296"/>
      <c r="C19" s="296"/>
      <c r="D19" s="296"/>
      <c r="E19" s="296"/>
      <c r="F19" s="296"/>
      <c r="G19" s="296"/>
      <c r="H19" s="296"/>
      <c r="I19" s="296"/>
      <c r="J19" s="296"/>
      <c r="K19" s="296"/>
      <c r="L19" s="296"/>
      <c r="M19" s="296"/>
      <c r="N19" s="296"/>
      <c r="O19" s="296"/>
      <c r="P19" s="296"/>
    </row>
    <row r="20" spans="1:16" x14ac:dyDescent="0.25">
      <c r="A20" s="150"/>
      <c r="B20" s="150"/>
    </row>
    <row r="21" spans="1:16" ht="28.5" customHeight="1" x14ac:dyDescent="0.25">
      <c r="A21" s="298" t="s">
        <v>199</v>
      </c>
      <c r="B21" s="298" t="s">
        <v>198</v>
      </c>
      <c r="C21" s="299" t="s">
        <v>346</v>
      </c>
      <c r="D21" s="299"/>
      <c r="E21" s="299"/>
      <c r="F21" s="299"/>
      <c r="G21" s="300" t="s">
        <v>452</v>
      </c>
      <c r="H21" s="301"/>
      <c r="I21" s="300" t="s">
        <v>453</v>
      </c>
      <c r="J21" s="301"/>
      <c r="K21" s="300" t="s">
        <v>454</v>
      </c>
      <c r="L21" s="301"/>
      <c r="M21" s="298" t="s">
        <v>197</v>
      </c>
      <c r="N21" s="304" t="s">
        <v>348</v>
      </c>
      <c r="O21" s="298" t="s">
        <v>196</v>
      </c>
      <c r="P21" s="307" t="s">
        <v>347</v>
      </c>
    </row>
    <row r="22" spans="1:16" ht="58.5" customHeight="1" x14ac:dyDescent="0.25">
      <c r="A22" s="298"/>
      <c r="B22" s="298"/>
      <c r="C22" s="306" t="s">
        <v>1</v>
      </c>
      <c r="D22" s="306"/>
      <c r="E22" s="302" t="s">
        <v>455</v>
      </c>
      <c r="F22" s="303"/>
      <c r="G22" s="302"/>
      <c r="H22" s="303"/>
      <c r="I22" s="302"/>
      <c r="J22" s="303"/>
      <c r="K22" s="302"/>
      <c r="L22" s="303"/>
      <c r="M22" s="298"/>
      <c r="N22" s="305"/>
      <c r="O22" s="298"/>
      <c r="P22" s="307"/>
    </row>
    <row r="23" spans="1:16" ht="78" customHeight="1" x14ac:dyDescent="0.25">
      <c r="A23" s="298"/>
      <c r="B23" s="298"/>
      <c r="C23" s="39" t="s">
        <v>195</v>
      </c>
      <c r="D23" s="39" t="s">
        <v>194</v>
      </c>
      <c r="E23" s="39" t="s">
        <v>195</v>
      </c>
      <c r="F23" s="39" t="s">
        <v>194</v>
      </c>
      <c r="G23" s="147" t="s">
        <v>1</v>
      </c>
      <c r="H23" s="147" t="s">
        <v>455</v>
      </c>
      <c r="I23" s="147" t="s">
        <v>1</v>
      </c>
      <c r="J23" s="147" t="s">
        <v>455</v>
      </c>
      <c r="K23" s="147" t="s">
        <v>1</v>
      </c>
      <c r="L23" s="147" t="s">
        <v>455</v>
      </c>
      <c r="M23" s="298"/>
      <c r="N23" s="306"/>
      <c r="O23" s="298"/>
      <c r="P23" s="307"/>
    </row>
    <row r="24" spans="1:16" x14ac:dyDescent="0.25">
      <c r="A24" s="145">
        <v>1</v>
      </c>
      <c r="B24" s="145">
        <v>2</v>
      </c>
      <c r="C24" s="39">
        <v>3</v>
      </c>
      <c r="D24" s="39">
        <v>4</v>
      </c>
      <c r="E24" s="39">
        <v>5</v>
      </c>
      <c r="F24" s="39">
        <v>6</v>
      </c>
      <c r="G24" s="39">
        <v>7</v>
      </c>
      <c r="H24" s="39">
        <v>8</v>
      </c>
      <c r="I24" s="39">
        <v>9</v>
      </c>
      <c r="J24" s="39">
        <v>10</v>
      </c>
      <c r="K24" s="39">
        <v>11</v>
      </c>
      <c r="L24" s="39">
        <v>12</v>
      </c>
      <c r="M24" s="39">
        <v>13</v>
      </c>
      <c r="N24" s="39">
        <v>14</v>
      </c>
      <c r="O24" s="39">
        <v>15</v>
      </c>
      <c r="P24" s="39">
        <v>16</v>
      </c>
    </row>
    <row r="25" spans="1:16" s="157" customFormat="1" x14ac:dyDescent="0.25">
      <c r="A25" s="145">
        <v>1</v>
      </c>
      <c r="B25" s="16" t="s">
        <v>456</v>
      </c>
      <c r="C25" s="101">
        <v>45170</v>
      </c>
      <c r="D25" s="101">
        <v>45231</v>
      </c>
      <c r="E25" s="101" t="s">
        <v>447</v>
      </c>
      <c r="F25" s="101" t="s">
        <v>447</v>
      </c>
      <c r="G25" s="101" t="s">
        <v>447</v>
      </c>
      <c r="H25" s="101" t="s">
        <v>447</v>
      </c>
      <c r="I25" s="154">
        <f>'6.2. Паспорт фин осв ввод'!C31*1.2</f>
        <v>6.1543399999999998E-2</v>
      </c>
      <c r="J25" s="155">
        <f>I25</f>
        <v>6.1543399999999998E-2</v>
      </c>
      <c r="K25" s="155">
        <f>'6.2. Паспорт фин осв ввод'!C31</f>
        <v>5.1286166666666667E-2</v>
      </c>
      <c r="L25" s="155">
        <f>K25</f>
        <v>5.1286166666666667E-2</v>
      </c>
      <c r="M25" s="156" t="s">
        <v>447</v>
      </c>
      <c r="N25" s="155" t="s">
        <v>447</v>
      </c>
      <c r="O25" s="146" t="s">
        <v>447</v>
      </c>
      <c r="P25" s="146" t="s">
        <v>447</v>
      </c>
    </row>
    <row r="26" spans="1:16" s="157" customFormat="1" x14ac:dyDescent="0.25">
      <c r="A26" s="145" t="s">
        <v>179</v>
      </c>
      <c r="B26" s="16" t="s">
        <v>457</v>
      </c>
      <c r="C26" s="101" t="s">
        <v>447</v>
      </c>
      <c r="D26" s="101" t="s">
        <v>447</v>
      </c>
      <c r="E26" s="101" t="s">
        <v>447</v>
      </c>
      <c r="F26" s="101" t="s">
        <v>447</v>
      </c>
      <c r="G26" s="101" t="s">
        <v>447</v>
      </c>
      <c r="H26" s="155" t="s">
        <v>447</v>
      </c>
      <c r="I26" s="155" t="s">
        <v>447</v>
      </c>
      <c r="J26" s="155" t="s">
        <v>447</v>
      </c>
      <c r="K26" s="155" t="s">
        <v>447</v>
      </c>
      <c r="L26" s="155" t="s">
        <v>447</v>
      </c>
      <c r="M26" s="155" t="s">
        <v>447</v>
      </c>
      <c r="N26" s="155" t="s">
        <v>447</v>
      </c>
      <c r="O26" s="146" t="s">
        <v>447</v>
      </c>
      <c r="P26" s="146" t="s">
        <v>447</v>
      </c>
    </row>
    <row r="27" spans="1:16" s="157" customFormat="1" x14ac:dyDescent="0.25">
      <c r="A27" s="145" t="s">
        <v>177</v>
      </c>
      <c r="B27" s="16" t="s">
        <v>458</v>
      </c>
      <c r="C27" s="101" t="s">
        <v>447</v>
      </c>
      <c r="D27" s="101" t="s">
        <v>447</v>
      </c>
      <c r="E27" s="101" t="s">
        <v>447</v>
      </c>
      <c r="F27" s="101" t="s">
        <v>447</v>
      </c>
      <c r="G27" s="101" t="s">
        <v>447</v>
      </c>
      <c r="H27" s="155" t="s">
        <v>447</v>
      </c>
      <c r="I27" s="155" t="s">
        <v>447</v>
      </c>
      <c r="J27" s="155" t="s">
        <v>447</v>
      </c>
      <c r="K27" s="155" t="s">
        <v>447</v>
      </c>
      <c r="L27" s="155" t="s">
        <v>447</v>
      </c>
      <c r="M27" s="155" t="s">
        <v>447</v>
      </c>
      <c r="N27" s="155" t="s">
        <v>447</v>
      </c>
      <c r="O27" s="146" t="s">
        <v>447</v>
      </c>
      <c r="P27" s="146" t="s">
        <v>447</v>
      </c>
    </row>
    <row r="28" spans="1:16" s="157" customFormat="1" ht="31.5" x14ac:dyDescent="0.25">
      <c r="A28" s="145" t="s">
        <v>175</v>
      </c>
      <c r="B28" s="16" t="s">
        <v>459</v>
      </c>
      <c r="C28" s="101">
        <v>45170</v>
      </c>
      <c r="D28" s="101">
        <v>45200</v>
      </c>
      <c r="E28" s="101" t="s">
        <v>447</v>
      </c>
      <c r="F28" s="101" t="s">
        <v>447</v>
      </c>
      <c r="G28" s="101" t="s">
        <v>447</v>
      </c>
      <c r="H28" s="155" t="s">
        <v>447</v>
      </c>
      <c r="I28" s="155" t="s">
        <v>447</v>
      </c>
      <c r="J28" s="155" t="s">
        <v>447</v>
      </c>
      <c r="K28" s="155" t="s">
        <v>447</v>
      </c>
      <c r="L28" s="155" t="s">
        <v>447</v>
      </c>
      <c r="M28" s="155" t="s">
        <v>447</v>
      </c>
      <c r="N28" s="155" t="s">
        <v>447</v>
      </c>
      <c r="O28" s="146" t="s">
        <v>447</v>
      </c>
      <c r="P28" s="146" t="s">
        <v>447</v>
      </c>
    </row>
    <row r="29" spans="1:16" s="157" customFormat="1" ht="63" x14ac:dyDescent="0.25">
      <c r="A29" s="145" t="s">
        <v>174</v>
      </c>
      <c r="B29" s="16" t="s">
        <v>460</v>
      </c>
      <c r="C29" s="101" t="s">
        <v>447</v>
      </c>
      <c r="D29" s="101" t="s">
        <v>447</v>
      </c>
      <c r="E29" s="101" t="s">
        <v>447</v>
      </c>
      <c r="F29" s="101" t="s">
        <v>447</v>
      </c>
      <c r="G29" s="101" t="s">
        <v>447</v>
      </c>
      <c r="H29" s="155" t="s">
        <v>447</v>
      </c>
      <c r="I29" s="155" t="s">
        <v>447</v>
      </c>
      <c r="J29" s="155" t="s">
        <v>447</v>
      </c>
      <c r="K29" s="155" t="s">
        <v>447</v>
      </c>
      <c r="L29" s="155" t="s">
        <v>447</v>
      </c>
      <c r="M29" s="155" t="s">
        <v>447</v>
      </c>
      <c r="N29" s="155" t="s">
        <v>447</v>
      </c>
      <c r="O29" s="146" t="s">
        <v>447</v>
      </c>
      <c r="P29" s="146" t="s">
        <v>447</v>
      </c>
    </row>
    <row r="30" spans="1:16" s="157" customFormat="1" ht="31.5" x14ac:dyDescent="0.25">
      <c r="A30" s="145" t="s">
        <v>173</v>
      </c>
      <c r="B30" s="16" t="s">
        <v>461</v>
      </c>
      <c r="C30" s="101">
        <v>45200</v>
      </c>
      <c r="D30" s="101">
        <v>45231</v>
      </c>
      <c r="E30" s="101" t="s">
        <v>447</v>
      </c>
      <c r="F30" s="101" t="s">
        <v>447</v>
      </c>
      <c r="G30" s="101" t="s">
        <v>447</v>
      </c>
      <c r="H30" s="155" t="s">
        <v>447</v>
      </c>
      <c r="I30" s="155" t="s">
        <v>447</v>
      </c>
      <c r="J30" s="155" t="s">
        <v>447</v>
      </c>
      <c r="K30" s="155" t="s">
        <v>447</v>
      </c>
      <c r="L30" s="155" t="s">
        <v>447</v>
      </c>
      <c r="M30" s="155" t="s">
        <v>447</v>
      </c>
      <c r="N30" s="155" t="s">
        <v>447</v>
      </c>
      <c r="O30" s="146" t="s">
        <v>447</v>
      </c>
      <c r="P30" s="146" t="s">
        <v>447</v>
      </c>
    </row>
    <row r="31" spans="1:16" s="157" customFormat="1" x14ac:dyDescent="0.25">
      <c r="A31" s="145" t="s">
        <v>462</v>
      </c>
      <c r="B31" s="158" t="s">
        <v>193</v>
      </c>
      <c r="C31" s="101" t="s">
        <v>447</v>
      </c>
      <c r="D31" s="101" t="s">
        <v>447</v>
      </c>
      <c r="E31" s="101" t="s">
        <v>447</v>
      </c>
      <c r="F31" s="101" t="s">
        <v>447</v>
      </c>
      <c r="G31" s="101" t="s">
        <v>447</v>
      </c>
      <c r="H31" s="155" t="s">
        <v>447</v>
      </c>
      <c r="I31" s="155" t="s">
        <v>447</v>
      </c>
      <c r="J31" s="155" t="s">
        <v>447</v>
      </c>
      <c r="K31" s="155" t="s">
        <v>447</v>
      </c>
      <c r="L31" s="155" t="s">
        <v>447</v>
      </c>
      <c r="M31" s="155" t="s">
        <v>447</v>
      </c>
      <c r="N31" s="155" t="s">
        <v>447</v>
      </c>
      <c r="O31" s="146" t="s">
        <v>447</v>
      </c>
      <c r="P31" s="146" t="s">
        <v>447</v>
      </c>
    </row>
    <row r="32" spans="1:16" s="157" customFormat="1" x14ac:dyDescent="0.25">
      <c r="A32" s="145" t="s">
        <v>62</v>
      </c>
      <c r="B32" s="158" t="s">
        <v>463</v>
      </c>
      <c r="C32" s="101">
        <v>45200</v>
      </c>
      <c r="D32" s="101">
        <v>45231</v>
      </c>
      <c r="E32" s="101" t="s">
        <v>447</v>
      </c>
      <c r="F32" s="101" t="s">
        <v>447</v>
      </c>
      <c r="G32" s="101" t="s">
        <v>447</v>
      </c>
      <c r="H32" s="155" t="s">
        <v>447</v>
      </c>
      <c r="I32" s="155" t="s">
        <v>447</v>
      </c>
      <c r="J32" s="155" t="s">
        <v>447</v>
      </c>
      <c r="K32" s="155" t="s">
        <v>447</v>
      </c>
      <c r="L32" s="155" t="s">
        <v>447</v>
      </c>
      <c r="M32" s="155" t="s">
        <v>447</v>
      </c>
      <c r="N32" s="155" t="s">
        <v>447</v>
      </c>
      <c r="O32" s="146" t="s">
        <v>447</v>
      </c>
      <c r="P32" s="146" t="s">
        <v>447</v>
      </c>
    </row>
    <row r="33" spans="1:16" s="157" customFormat="1" ht="37.5" customHeight="1" x14ac:dyDescent="0.25">
      <c r="A33" s="145" t="s">
        <v>170</v>
      </c>
      <c r="B33" s="158" t="s">
        <v>464</v>
      </c>
      <c r="C33" s="101">
        <v>45200</v>
      </c>
      <c r="D33" s="101">
        <v>45231</v>
      </c>
      <c r="E33" s="101" t="s">
        <v>447</v>
      </c>
      <c r="F33" s="101" t="s">
        <v>447</v>
      </c>
      <c r="G33" s="101" t="s">
        <v>447</v>
      </c>
      <c r="H33" s="155" t="s">
        <v>447</v>
      </c>
      <c r="I33" s="155" t="s">
        <v>447</v>
      </c>
      <c r="J33" s="155" t="s">
        <v>447</v>
      </c>
      <c r="K33" s="155" t="s">
        <v>447</v>
      </c>
      <c r="L33" s="155" t="s">
        <v>447</v>
      </c>
      <c r="M33" s="155" t="s">
        <v>447</v>
      </c>
      <c r="N33" s="155" t="s">
        <v>447</v>
      </c>
      <c r="O33" s="146" t="s">
        <v>447</v>
      </c>
      <c r="P33" s="146" t="s">
        <v>447</v>
      </c>
    </row>
    <row r="34" spans="1:16" s="157" customFormat="1" ht="63" x14ac:dyDescent="0.25">
      <c r="A34" s="145" t="s">
        <v>168</v>
      </c>
      <c r="B34" s="158" t="s">
        <v>465</v>
      </c>
      <c r="C34" s="101" t="s">
        <v>447</v>
      </c>
      <c r="D34" s="101" t="s">
        <v>447</v>
      </c>
      <c r="E34" s="101" t="s">
        <v>447</v>
      </c>
      <c r="F34" s="101" t="s">
        <v>447</v>
      </c>
      <c r="G34" s="101" t="s">
        <v>447</v>
      </c>
      <c r="H34" s="155" t="s">
        <v>447</v>
      </c>
      <c r="I34" s="155" t="s">
        <v>447</v>
      </c>
      <c r="J34" s="155" t="s">
        <v>447</v>
      </c>
      <c r="K34" s="155" t="s">
        <v>447</v>
      </c>
      <c r="L34" s="155" t="s">
        <v>447</v>
      </c>
      <c r="M34" s="155" t="s">
        <v>447</v>
      </c>
      <c r="N34" s="155" t="s">
        <v>447</v>
      </c>
      <c r="O34" s="146" t="s">
        <v>447</v>
      </c>
      <c r="P34" s="146" t="s">
        <v>447</v>
      </c>
    </row>
    <row r="35" spans="1:16" s="157" customFormat="1" ht="31.5" x14ac:dyDescent="0.25">
      <c r="A35" s="145" t="s">
        <v>166</v>
      </c>
      <c r="B35" s="158" t="s">
        <v>466</v>
      </c>
      <c r="C35" s="101" t="s">
        <v>447</v>
      </c>
      <c r="D35" s="101" t="s">
        <v>447</v>
      </c>
      <c r="E35" s="101" t="s">
        <v>447</v>
      </c>
      <c r="F35" s="101" t="s">
        <v>447</v>
      </c>
      <c r="G35" s="101" t="s">
        <v>447</v>
      </c>
      <c r="H35" s="155" t="s">
        <v>447</v>
      </c>
      <c r="I35" s="155" t="s">
        <v>447</v>
      </c>
      <c r="J35" s="155" t="s">
        <v>447</v>
      </c>
      <c r="K35" s="155" t="s">
        <v>447</v>
      </c>
      <c r="L35" s="155" t="s">
        <v>447</v>
      </c>
      <c r="M35" s="155" t="s">
        <v>447</v>
      </c>
      <c r="N35" s="155" t="s">
        <v>447</v>
      </c>
      <c r="O35" s="146" t="s">
        <v>447</v>
      </c>
      <c r="P35" s="146" t="s">
        <v>447</v>
      </c>
    </row>
    <row r="36" spans="1:16" s="157" customFormat="1" ht="47.25" x14ac:dyDescent="0.25">
      <c r="A36" s="145" t="s">
        <v>61</v>
      </c>
      <c r="B36" s="158" t="s">
        <v>467</v>
      </c>
      <c r="C36" s="101">
        <v>45231</v>
      </c>
      <c r="D36" s="101">
        <v>45231</v>
      </c>
      <c r="E36" s="101" t="s">
        <v>447</v>
      </c>
      <c r="F36" s="101" t="s">
        <v>447</v>
      </c>
      <c r="G36" s="101" t="s">
        <v>447</v>
      </c>
      <c r="H36" s="155" t="s">
        <v>447</v>
      </c>
      <c r="I36" s="155">
        <f>('6.2. Паспорт фин осв ввод'!C32+'6.2. Паспорт фин осв ввод'!C33)*1.2</f>
        <v>0.55389060000000001</v>
      </c>
      <c r="J36" s="155">
        <f>I36</f>
        <v>0.55389060000000001</v>
      </c>
      <c r="K36" s="155">
        <f>'6.2. Паспорт фин осв ввод'!C32+'6.2. Паспорт фин осв ввод'!C33</f>
        <v>0.46157550000000003</v>
      </c>
      <c r="L36" s="155">
        <f>K36</f>
        <v>0.46157550000000003</v>
      </c>
      <c r="M36" s="155" t="s">
        <v>447</v>
      </c>
      <c r="N36" s="155" t="s">
        <v>447</v>
      </c>
      <c r="O36" s="146" t="s">
        <v>447</v>
      </c>
      <c r="P36" s="146" t="s">
        <v>447</v>
      </c>
    </row>
    <row r="37" spans="1:16" s="157" customFormat="1" ht="31.5" x14ac:dyDescent="0.25">
      <c r="A37" s="145" t="s">
        <v>161</v>
      </c>
      <c r="B37" s="158" t="s">
        <v>468</v>
      </c>
      <c r="C37" s="101">
        <v>45231</v>
      </c>
      <c r="D37" s="101">
        <v>45245</v>
      </c>
      <c r="E37" s="101" t="s">
        <v>447</v>
      </c>
      <c r="F37" s="101" t="s">
        <v>447</v>
      </c>
      <c r="G37" s="101" t="s">
        <v>447</v>
      </c>
      <c r="H37" s="155" t="s">
        <v>447</v>
      </c>
      <c r="I37" s="155" t="s">
        <v>447</v>
      </c>
      <c r="J37" s="155" t="s">
        <v>447</v>
      </c>
      <c r="K37" s="155" t="s">
        <v>447</v>
      </c>
      <c r="L37" s="155" t="s">
        <v>447</v>
      </c>
      <c r="M37" s="155" t="s">
        <v>447</v>
      </c>
      <c r="N37" s="155" t="s">
        <v>447</v>
      </c>
      <c r="O37" s="146" t="s">
        <v>447</v>
      </c>
      <c r="P37" s="146" t="s">
        <v>447</v>
      </c>
    </row>
    <row r="38" spans="1:16" s="157" customFormat="1" x14ac:dyDescent="0.25">
      <c r="A38" s="145" t="s">
        <v>159</v>
      </c>
      <c r="B38" s="16" t="s">
        <v>469</v>
      </c>
      <c r="C38" s="101">
        <v>45237</v>
      </c>
      <c r="D38" s="101">
        <v>45245</v>
      </c>
      <c r="E38" s="101" t="s">
        <v>447</v>
      </c>
      <c r="F38" s="101" t="s">
        <v>447</v>
      </c>
      <c r="G38" s="101" t="s">
        <v>447</v>
      </c>
      <c r="H38" s="155" t="s">
        <v>447</v>
      </c>
      <c r="I38" s="155" t="s">
        <v>447</v>
      </c>
      <c r="J38" s="155" t="s">
        <v>447</v>
      </c>
      <c r="K38" s="155" t="s">
        <v>447</v>
      </c>
      <c r="L38" s="155" t="s">
        <v>447</v>
      </c>
      <c r="M38" s="155" t="s">
        <v>447</v>
      </c>
      <c r="N38" s="155" t="s">
        <v>447</v>
      </c>
      <c r="O38" s="146" t="s">
        <v>447</v>
      </c>
      <c r="P38" s="146" t="s">
        <v>447</v>
      </c>
    </row>
    <row r="39" spans="1:16" s="157" customFormat="1" x14ac:dyDescent="0.25">
      <c r="A39" s="145" t="s">
        <v>158</v>
      </c>
      <c r="B39" s="158" t="s">
        <v>470</v>
      </c>
      <c r="C39" s="101">
        <v>45245</v>
      </c>
      <c r="D39" s="101">
        <v>45275</v>
      </c>
      <c r="E39" s="101" t="s">
        <v>447</v>
      </c>
      <c r="F39" s="101" t="s">
        <v>447</v>
      </c>
      <c r="G39" s="101" t="s">
        <v>447</v>
      </c>
      <c r="H39" s="155" t="s">
        <v>447</v>
      </c>
      <c r="I39" s="155" t="s">
        <v>447</v>
      </c>
      <c r="J39" s="155" t="s">
        <v>447</v>
      </c>
      <c r="K39" s="155" t="s">
        <v>447</v>
      </c>
      <c r="L39" s="155" t="s">
        <v>447</v>
      </c>
      <c r="M39" s="155" t="s">
        <v>447</v>
      </c>
      <c r="N39" s="155" t="s">
        <v>447</v>
      </c>
      <c r="O39" s="146" t="s">
        <v>447</v>
      </c>
      <c r="P39" s="146" t="s">
        <v>447</v>
      </c>
    </row>
    <row r="40" spans="1:16" s="157" customFormat="1" x14ac:dyDescent="0.25">
      <c r="A40" s="145" t="s">
        <v>157</v>
      </c>
      <c r="B40" s="158" t="s">
        <v>192</v>
      </c>
      <c r="C40" s="101">
        <v>45275</v>
      </c>
      <c r="D40" s="101">
        <v>45278</v>
      </c>
      <c r="E40" s="101" t="s">
        <v>447</v>
      </c>
      <c r="F40" s="101" t="s">
        <v>447</v>
      </c>
      <c r="G40" s="101" t="s">
        <v>447</v>
      </c>
      <c r="H40" s="155" t="s">
        <v>447</v>
      </c>
      <c r="I40" s="155" t="s">
        <v>447</v>
      </c>
      <c r="J40" s="155" t="s">
        <v>447</v>
      </c>
      <c r="K40" s="155" t="s">
        <v>447</v>
      </c>
      <c r="L40" s="155" t="s">
        <v>447</v>
      </c>
      <c r="M40" s="155" t="s">
        <v>447</v>
      </c>
      <c r="N40" s="155" t="s">
        <v>447</v>
      </c>
      <c r="O40" s="146" t="s">
        <v>447</v>
      </c>
      <c r="P40" s="146" t="s">
        <v>447</v>
      </c>
    </row>
    <row r="41" spans="1:16" s="157" customFormat="1" x14ac:dyDescent="0.25">
      <c r="A41" s="145" t="s">
        <v>156</v>
      </c>
      <c r="B41" s="16" t="s">
        <v>471</v>
      </c>
      <c r="C41" s="101">
        <v>45278</v>
      </c>
      <c r="D41" s="101">
        <v>45280</v>
      </c>
      <c r="E41" s="101" t="s">
        <v>447</v>
      </c>
      <c r="F41" s="101" t="s">
        <v>447</v>
      </c>
      <c r="G41" s="101" t="s">
        <v>447</v>
      </c>
      <c r="H41" s="155" t="s">
        <v>447</v>
      </c>
      <c r="I41" s="155" t="s">
        <v>447</v>
      </c>
      <c r="J41" s="155" t="s">
        <v>447</v>
      </c>
      <c r="K41" s="155" t="s">
        <v>447</v>
      </c>
      <c r="L41" s="155" t="s">
        <v>447</v>
      </c>
      <c r="M41" s="155" t="s">
        <v>447</v>
      </c>
      <c r="N41" s="155" t="s">
        <v>447</v>
      </c>
      <c r="O41" s="146" t="s">
        <v>447</v>
      </c>
      <c r="P41" s="146" t="s">
        <v>447</v>
      </c>
    </row>
    <row r="42" spans="1:16" s="157" customFormat="1" x14ac:dyDescent="0.25">
      <c r="A42" s="145" t="s">
        <v>60</v>
      </c>
      <c r="B42" s="158" t="s">
        <v>472</v>
      </c>
      <c r="C42" s="101">
        <v>45280</v>
      </c>
      <c r="D42" s="101">
        <v>45290</v>
      </c>
      <c r="E42" s="101" t="s">
        <v>447</v>
      </c>
      <c r="F42" s="101" t="s">
        <v>447</v>
      </c>
      <c r="G42" s="159">
        <v>0.1</v>
      </c>
      <c r="H42" s="155">
        <f>G42</f>
        <v>0.1</v>
      </c>
      <c r="I42" s="155"/>
      <c r="J42" s="155" t="s">
        <v>447</v>
      </c>
      <c r="K42" s="155"/>
      <c r="L42" s="155" t="s">
        <v>447</v>
      </c>
      <c r="M42" s="155" t="s">
        <v>447</v>
      </c>
      <c r="N42" s="155" t="s">
        <v>447</v>
      </c>
      <c r="O42" s="146" t="s">
        <v>447</v>
      </c>
      <c r="P42" s="146" t="s">
        <v>447</v>
      </c>
    </row>
    <row r="43" spans="1:16" s="157" customFormat="1" ht="34.5" customHeight="1" x14ac:dyDescent="0.25">
      <c r="A43" s="145" t="s">
        <v>152</v>
      </c>
      <c r="B43" s="158" t="s">
        <v>473</v>
      </c>
      <c r="C43" s="101">
        <v>45280</v>
      </c>
      <c r="D43" s="101">
        <v>45286</v>
      </c>
      <c r="E43" s="101" t="s">
        <v>447</v>
      </c>
      <c r="F43" s="101" t="s">
        <v>447</v>
      </c>
      <c r="G43" s="101" t="s">
        <v>447</v>
      </c>
      <c r="H43" s="155" t="s">
        <v>447</v>
      </c>
      <c r="I43" s="155" t="s">
        <v>447</v>
      </c>
      <c r="J43" s="155" t="s">
        <v>447</v>
      </c>
      <c r="K43" s="155" t="s">
        <v>447</v>
      </c>
      <c r="L43" s="155" t="s">
        <v>447</v>
      </c>
      <c r="M43" s="155" t="s">
        <v>447</v>
      </c>
      <c r="N43" s="155" t="s">
        <v>447</v>
      </c>
      <c r="O43" s="146" t="s">
        <v>447</v>
      </c>
      <c r="P43" s="146" t="s">
        <v>447</v>
      </c>
    </row>
    <row r="44" spans="1:16" s="157" customFormat="1" ht="63" x14ac:dyDescent="0.25">
      <c r="A44" s="145" t="s">
        <v>150</v>
      </c>
      <c r="B44" s="158" t="s">
        <v>191</v>
      </c>
      <c r="C44" s="101" t="s">
        <v>447</v>
      </c>
      <c r="D44" s="101" t="s">
        <v>447</v>
      </c>
      <c r="E44" s="101" t="s">
        <v>447</v>
      </c>
      <c r="F44" s="101" t="s">
        <v>447</v>
      </c>
      <c r="G44" s="101" t="s">
        <v>447</v>
      </c>
      <c r="H44" s="155" t="s">
        <v>447</v>
      </c>
      <c r="I44" s="155" t="s">
        <v>447</v>
      </c>
      <c r="J44" s="155" t="s">
        <v>447</v>
      </c>
      <c r="K44" s="155" t="s">
        <v>447</v>
      </c>
      <c r="L44" s="155" t="s">
        <v>447</v>
      </c>
      <c r="M44" s="155" t="s">
        <v>447</v>
      </c>
      <c r="N44" s="155" t="s">
        <v>447</v>
      </c>
      <c r="O44" s="146" t="s">
        <v>447</v>
      </c>
      <c r="P44" s="146" t="s">
        <v>447</v>
      </c>
    </row>
    <row r="45" spans="1:16" s="157" customFormat="1" ht="31.5" x14ac:dyDescent="0.25">
      <c r="A45" s="145" t="s">
        <v>148</v>
      </c>
      <c r="B45" s="158" t="s">
        <v>474</v>
      </c>
      <c r="C45" s="101" t="s">
        <v>447</v>
      </c>
      <c r="D45" s="101" t="s">
        <v>447</v>
      </c>
      <c r="E45" s="101" t="s">
        <v>447</v>
      </c>
      <c r="F45" s="101" t="s">
        <v>447</v>
      </c>
      <c r="G45" s="101" t="s">
        <v>447</v>
      </c>
      <c r="H45" s="155" t="s">
        <v>447</v>
      </c>
      <c r="I45" s="155" t="s">
        <v>447</v>
      </c>
      <c r="J45" s="155" t="s">
        <v>447</v>
      </c>
      <c r="K45" s="155" t="s">
        <v>447</v>
      </c>
      <c r="L45" s="155" t="s">
        <v>447</v>
      </c>
      <c r="M45" s="155" t="s">
        <v>447</v>
      </c>
      <c r="N45" s="155" t="s">
        <v>447</v>
      </c>
      <c r="O45" s="146" t="s">
        <v>447</v>
      </c>
      <c r="P45" s="146" t="s">
        <v>447</v>
      </c>
    </row>
    <row r="46" spans="1:16" s="157" customFormat="1" ht="31.5" x14ac:dyDescent="0.25">
      <c r="A46" s="145" t="s">
        <v>146</v>
      </c>
      <c r="B46" s="158" t="s">
        <v>475</v>
      </c>
      <c r="C46" s="101">
        <v>45286</v>
      </c>
      <c r="D46" s="101">
        <v>45290</v>
      </c>
      <c r="E46" s="101" t="s">
        <v>447</v>
      </c>
      <c r="F46" s="101" t="s">
        <v>447</v>
      </c>
      <c r="G46" s="101" t="s">
        <v>447</v>
      </c>
      <c r="H46" s="155" t="s">
        <v>447</v>
      </c>
      <c r="I46" s="155" t="s">
        <v>447</v>
      </c>
      <c r="J46" s="155" t="s">
        <v>447</v>
      </c>
      <c r="K46" s="155" t="s">
        <v>447</v>
      </c>
      <c r="L46" s="155" t="s">
        <v>447</v>
      </c>
      <c r="M46" s="155" t="s">
        <v>447</v>
      </c>
      <c r="N46" s="155" t="s">
        <v>447</v>
      </c>
      <c r="O46" s="146" t="s">
        <v>447</v>
      </c>
      <c r="P46" s="146" t="s">
        <v>447</v>
      </c>
    </row>
  </sheetData>
  <mergeCells count="24">
    <mergeCell ref="M21:M23"/>
    <mergeCell ref="N21:N23"/>
    <mergeCell ref="O21:O23"/>
    <mergeCell ref="P21:P23"/>
    <mergeCell ref="C22:D22"/>
    <mergeCell ref="E22:F22"/>
    <mergeCell ref="K21:L22"/>
    <mergeCell ref="A21:A23"/>
    <mergeCell ref="B21:B23"/>
    <mergeCell ref="C21:F21"/>
    <mergeCell ref="G21:H22"/>
    <mergeCell ref="I21:J22"/>
    <mergeCell ref="A19:P19"/>
    <mergeCell ref="A5:P5"/>
    <mergeCell ref="A7:P7"/>
    <mergeCell ref="A8:P8"/>
    <mergeCell ref="A9:P9"/>
    <mergeCell ref="A10:P10"/>
    <mergeCell ref="A11:P11"/>
    <mergeCell ref="A12:P12"/>
    <mergeCell ref="A13:P13"/>
    <mergeCell ref="A14:P14"/>
    <mergeCell ref="A15:P15"/>
    <mergeCell ref="A16:P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Юринов Александр Михайлович</cp:lastModifiedBy>
  <cp:lastPrinted>2016-06-21T07:35:47Z</cp:lastPrinted>
  <dcterms:created xsi:type="dcterms:W3CDTF">2015-08-16T15:31:05Z</dcterms:created>
  <dcterms:modified xsi:type="dcterms:W3CDTF">2023-02-27T07:33:03Z</dcterms:modified>
</cp:coreProperties>
</file>